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80" yWindow="90" windowWidth="12120" windowHeight="9120" activeTab="0"/>
  </bookViews>
  <sheets>
    <sheet name="accueil" sheetId="1" r:id="rId1"/>
    <sheet name="classe" sheetId="2" r:id="rId2"/>
    <sheet name="eleve" sheetId="3" r:id="rId3"/>
    <sheet name="liste_élèves" sheetId="4" r:id="rId4"/>
  </sheets>
  <definedNames>
    <definedName name="liste">'accueil'!$I$2:$I$31</definedName>
    <definedName name="nb_eleves">'eleve'!$M$1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A31" authorId="0">
      <text>
        <r>
          <rPr>
            <sz val="10"/>
            <rFont val="Arial"/>
            <family val="2"/>
          </rPr>
          <t>Calcul automatisé :
l'obtention du « B2i école » est liée à la validation de 18 des 22 compétences, avec au moins la moitié des items de chacun des cinq domaines.</t>
        </r>
      </text>
    </comment>
  </commentList>
</comments>
</file>

<file path=xl/comments4.xml><?xml version="1.0" encoding="utf-8"?>
<comments xmlns="http://schemas.openxmlformats.org/spreadsheetml/2006/main">
  <authors>
    <author>DP</author>
  </authors>
  <commentList>
    <comment ref="E300" authorId="0">
      <text>
        <r>
          <rPr>
            <b/>
            <sz val="8"/>
            <rFont val="Tahoma"/>
            <family val="0"/>
          </rPr>
          <t>DP:</t>
        </r>
        <r>
          <rPr>
            <sz val="8"/>
            <rFont val="Tahoma"/>
            <family val="0"/>
          </rPr>
          <t xml:space="preserve">
ne modifiez pas cette cellule elle marque la fin de la liste</t>
        </r>
      </text>
    </comment>
  </commentList>
</comments>
</file>

<file path=xl/sharedStrings.xml><?xml version="1.0" encoding="utf-8"?>
<sst xmlns="http://schemas.openxmlformats.org/spreadsheetml/2006/main" count="105" uniqueCount="103">
  <si>
    <t>B2i Niveau 1 – Feuille de position</t>
  </si>
  <si>
    <t>Prénom et nom de l'élève</t>
  </si>
  <si>
    <t>né(e) le</t>
  </si>
  <si>
    <t>École</t>
  </si>
  <si>
    <t>Classe et nom de l'enseignant</t>
  </si>
  <si>
    <t>CM2 de Mme DURAND</t>
  </si>
  <si>
    <t>ex : CM2 de Mme Martin</t>
  </si>
  <si>
    <t>Année scolaire</t>
  </si>
  <si>
    <t xml:space="preserve"> Sur la feuille classe :</t>
  </si>
  <si>
    <t xml:space="preserve"> Saisir le code « 1 » ou « x » si la compétence est validée</t>
  </si>
  <si>
    <t xml:space="preserve"> Ces codes seront reportés automatiquement sur la feuille élève</t>
  </si>
  <si>
    <t xml:space="preserve"> Pour le passage au collège, l'enseignant pourra imprimer :</t>
  </si>
  <si>
    <t xml:space="preserve"> les feuilles de position de chaque élève et la feuille récapitulative pour la classe.</t>
  </si>
  <si>
    <r>
      <rPr>
        <b/>
        <i/>
        <sz val="12"/>
        <color indexed="10"/>
        <rFont val="Times New Roman"/>
        <family val="1"/>
      </rPr>
      <t xml:space="preserve">Pour obtenir le B2i école, </t>
    </r>
    <r>
      <rPr>
        <b/>
        <i/>
        <u val="single"/>
        <sz val="12"/>
        <color indexed="10"/>
        <rFont val="Times New Roman"/>
        <family val="1"/>
      </rPr>
      <t>18 des 22 compétences</t>
    </r>
    <r>
      <rPr>
        <b/>
        <i/>
        <sz val="12"/>
        <color indexed="10"/>
        <rFont val="Times New Roman"/>
        <family val="1"/>
      </rPr>
      <t xml:space="preserve"> qui figurent sur la  feuille de position doivent être validées par l'enseignant, avec au moins la moitié des items de chacun des cinq domaines.</t>
    </r>
  </si>
  <si>
    <t>compétence validée</t>
  </si>
  <si>
    <t>4 – S'informer, se documenter</t>
  </si>
  <si>
    <t xml:space="preserve">NOM et Prénom : </t>
  </si>
  <si>
    <t>Je sais repérer les informations affichées à l'écran.</t>
  </si>
  <si>
    <t xml:space="preserve">né(e) le :  </t>
  </si>
  <si>
    <t>compétence validée</t>
  </si>
  <si>
    <t>1 – S'approprier un environnement informatique de travail</t>
  </si>
  <si>
    <t>5 – Communiquer, échanger</t>
  </si>
  <si>
    <t>2 - Adopter une attitude responsable</t>
  </si>
  <si>
    <t xml:space="preserve">3 – Créer, produire, traiter, exploiter des données </t>
  </si>
  <si>
    <t>Référence : arrêté du 14-06-2006, JO du 27-06-2006 (B.O. n° 29 du 20 juillet 2006)</t>
  </si>
  <si>
    <t xml:space="preserve">Classe / Enseignant </t>
  </si>
  <si>
    <t xml:space="preserve">année scolaire </t>
  </si>
  <si>
    <t>1 – S'approprier un environnement informatique de travail</t>
  </si>
  <si>
    <t>1-1 Je sais désigner et nommer les principaux éléments composant l'équipement informatique que j'utilise et je sais à quoi ils servent.</t>
  </si>
  <si>
    <t>X</t>
  </si>
  <si>
    <t>1-2 Je sais allumer et éteindre l'équipement informatique; je sais lancer et quitter un logiciel.</t>
  </si>
  <si>
    <t>1-3 Je sais déplacer le pointeur, placer le curseur, sélectionner, effacer et valider.</t>
  </si>
  <si>
    <t xml:space="preserve"> 1-4 Je sais accéder à un dossier,  ouvrir et enregistrer un fichier.</t>
  </si>
  <si>
    <t>2 - Adopter une attitude responsable</t>
  </si>
  <si>
    <t>2-1 Je connais les droits et devoirs indiqués dans la charte d’usage des TIC de mon école.</t>
  </si>
  <si>
    <t>2-2 Je respecte les autres et je me protège moi-même dans le cadre de la communication et de la publication électroniques.</t>
  </si>
  <si>
    <r>
      <rPr>
        <sz val="10"/>
        <color indexed="8"/>
        <rFont val="Times New Roman"/>
        <family val="1"/>
      </rPr>
      <t>2-3 Si je souhaite récupérer un document, je vérifie  que j'ai le droit de l'utiliser et à quelles conditions.</t>
    </r>
  </si>
  <si>
    <t>2-4 Je trouve des indices avant d’accorder ma confiance aux informations et propositions que la machine me fournit.</t>
  </si>
  <si>
    <t xml:space="preserve">3 – Créer, produire, traiter, exploiter des données </t>
  </si>
  <si>
    <t>3-1 Je sais produire et modifier un texte, une image ou un son.</t>
  </si>
  <si>
    <r>
      <rPr>
        <sz val="10"/>
        <color indexed="8"/>
        <rFont val="Times New Roman"/>
        <family val="1"/>
      </rPr>
      <t>3-2 Je sais saisir les caractères en minuscules, en majuscules, les différentes lettres accentuées et les signes de ponctuation.</t>
    </r>
  </si>
  <si>
    <t>3-3 Je sais modifier la mise en forme des caractères et des paragraphes.</t>
  </si>
  <si>
    <t>3-4 Je sais utiliser les fonctions copier, couper, coller, insérer, glisser, déposer.</t>
  </si>
  <si>
    <t>3-5 Je sais regrouper dans un même document du texte ou des images ou du son.</t>
  </si>
  <si>
    <t>3-6 Je sais imprimer un document.</t>
  </si>
  <si>
    <t>4 – S'informer, se documenter</t>
  </si>
  <si>
    <r>
      <rPr>
        <sz val="10"/>
        <color indexed="8"/>
        <rFont val="Times New Roman"/>
        <family val="1"/>
      </rPr>
      <t>4-1 Je sais utiliser les fenêtres, ascenseurs, boutons de défilement, liens, listes déroulantes, icônes et onglets.</t>
    </r>
  </si>
  <si>
    <t>4-2 Je sais repérer les informations affichées à l'écran.</t>
  </si>
  <si>
    <t>4-3 Je sais saisir une adresse internet et naviguer dans un site.</t>
  </si>
  <si>
    <t>4-4 Je sais utiliser un mot-clé ou un menu pour faire une recherche.</t>
  </si>
  <si>
    <t>5 – Communiquer, échanger</t>
  </si>
  <si>
    <t>5-1 Je sais envoyer et recevoir un message.</t>
  </si>
  <si>
    <t>5-2 Je sais dire de qui provient un message et à qui il est adressé.</t>
  </si>
  <si>
    <t>5-4 Je sais trouver la date d'envoi d'un message.</t>
  </si>
  <si>
    <t>Je détiens le B2i.</t>
  </si>
  <si>
    <t>http://ia25.ac-besancon.fr – Les animateurs TICE du Doubs</t>
  </si>
  <si>
    <t>Cocher les élèves de la classe, pour les faire apparaître dans la feuille « accueil »</t>
  </si>
  <si>
    <t>x</t>
  </si>
  <si>
    <t xml:space="preserve">&gt;Compléter les cases bleues sur cette feuille </t>
  </si>
  <si>
    <t>1-4  )  Je sais accéder à un dossier,  ouvrir et enregistrer un fichier.</t>
  </si>
  <si>
    <t>1-3 ) Je sais déplacer le pointeur, placer le curseur, sélectionner, effacer et valider.</t>
  </si>
  <si>
    <t>1-2  ) Je sais allumer et éteindre l'équipement informatique; je sais lancer et quitter un logiciel.</t>
  </si>
  <si>
    <t xml:space="preserve">1-1 ) Je sais désigner et nommer les principaux éléments composant l'équipement informatique que j'utilise et je sais à quoi ils servent. </t>
  </si>
  <si>
    <t>2-1 ) Je connais les droits et devoirs indiqués dans la charte d’usage des TIC de mon école.</t>
  </si>
  <si>
    <t>2-2 ) Je respecte les autres et je me protège moi-même dans le cadre de la communication et de la publication électroniques.</t>
  </si>
  <si>
    <t>2-3 ) Si je souhaite récupérer un document, je vérifie  que j'ai le droit de l'utiliser et à quelles conditions.</t>
  </si>
  <si>
    <t>2-4 ) Je trouve des indices avant d’accorder ma confiance aux informations et propositions que la machine me fournit.</t>
  </si>
  <si>
    <t>3-1 ) Je sais produire et modifier un texte, une image ou un son.</t>
  </si>
  <si>
    <r>
      <t xml:space="preserve">3-2 ) </t>
    </r>
    <r>
      <rPr>
        <sz val="10"/>
        <color indexed="8"/>
        <rFont val="Times New Roman"/>
        <family val="1"/>
      </rPr>
      <t>Je sais saisir les caractères en minuscules, en majuscules, les différentes lettres accentuées et les signes de ponctuation.</t>
    </r>
  </si>
  <si>
    <t>3-4 ) Je sais modifier la mise en forme des caractères et des paragraphes.</t>
  </si>
  <si>
    <t>3-5 ) Je sais utiliser les fonctions copier, couper, coller, insérer, glisser, déposer.</t>
  </si>
  <si>
    <t>3-6  ) Je sais regrouper dans un même document du texte ou des images ou du son.</t>
  </si>
  <si>
    <t>3-7 ) Je sais imprimer un document.</t>
  </si>
  <si>
    <r>
      <rPr>
        <sz val="10"/>
        <color indexed="8"/>
        <rFont val="Times New Roman"/>
        <family val="1"/>
      </rPr>
      <t>4-1 ) Je sais utiliser les fenêtres, ascenseurs, boutons de défilement, liens, listes déroulantes, icônes et onglets.</t>
    </r>
  </si>
  <si>
    <t>4-2 ) Je sais saisir une adresse internet et naviguer dans un site.</t>
  </si>
  <si>
    <t>4-3 ) Je sais utiliser un mot-clé ou un menu pour faire une recherche.</t>
  </si>
  <si>
    <t>5-1 ) Je sais envoyer et recevoir un message.</t>
  </si>
  <si>
    <t>5-2 ) Je sais dire de qui provient un message et à qui il est adressé.</t>
  </si>
  <si>
    <t>5-3 ) Je sais trouver le sujet d’un message.</t>
  </si>
  <si>
    <t>5-4 ) Je sais trouver la date d'envoi d'un message.</t>
  </si>
  <si>
    <t>Cliquer ICI pour aller à "liste élèves"</t>
  </si>
  <si>
    <t>5-3 Je sais trouver le sujet d'un message</t>
  </si>
  <si>
    <t>Nom</t>
  </si>
  <si>
    <t xml:space="preserve">Prénom </t>
  </si>
  <si>
    <t>Date de naissance</t>
  </si>
  <si>
    <t>ex : Sacré-Cœur – AGEN</t>
  </si>
  <si>
    <t>Sacré-Cœur AGEN</t>
  </si>
  <si>
    <t>2008/2009</t>
  </si>
  <si>
    <t>&gt; puis compléter la feuille "liste_élèves" directement</t>
  </si>
  <si>
    <t>BARTHE</t>
  </si>
  <si>
    <t>Jean-Philippe</t>
  </si>
  <si>
    <t xml:space="preserve">Ce logiciel a été conçu par : </t>
  </si>
  <si>
    <t>NE PAS DEPASSER 30 élèves…</t>
  </si>
  <si>
    <t xml:space="preserve">Pour une classe de plus de 30 élèves, </t>
  </si>
  <si>
    <t>ouvrir une deuxième application excel sous un autre nom.</t>
  </si>
  <si>
    <t>Me contacter si problème,</t>
  </si>
  <si>
    <t>Jean-philippe</t>
  </si>
  <si>
    <t>Charline</t>
  </si>
  <si>
    <t>DUPONT</t>
  </si>
  <si>
    <t>SERIEN</t>
  </si>
  <si>
    <t>Jean</t>
  </si>
  <si>
    <t xml:space="preserve">      ATTENTION :  Activer les macros </t>
  </si>
  <si>
    <t>http://missiontice.ac-besancon.fr/ia25/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</si>
</sst>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 &quot;;\-#,##0.00&quot; € &quot;;&quot; -&quot;#&quot; € &quot;;@\ "/>
    <numFmt numFmtId="165" formatCode="d\ mmmm\ yyyy"/>
  </numFmts>
  <fonts count="85">
    <font>
      <sz val="10"/>
      <name val="Arial"/>
      <family val="2"/>
    </font>
    <font>
      <sz val="1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i/>
      <sz val="12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10"/>
      <color indexed="8"/>
      <name val="Arial"/>
      <family val="2"/>
    </font>
    <font>
      <sz val="12"/>
      <color indexed="9"/>
      <name val="Times New Roman"/>
      <family val="1"/>
    </font>
    <font>
      <b/>
      <sz val="12"/>
      <color indexed="28"/>
      <name val="Times New Roman"/>
      <family val="1"/>
    </font>
    <font>
      <sz val="9.5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4"/>
      <color indexed="9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i/>
      <sz val="9"/>
      <color indexed="30"/>
      <name val="Times New Roman"/>
      <family val="1"/>
    </font>
    <font>
      <sz val="6.95"/>
      <name val="Arial"/>
      <family val="2"/>
    </font>
    <font>
      <sz val="7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12"/>
      <color indexed="53"/>
      <name val="Times New Roman"/>
      <family val="1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5"/>
      <color indexed="8"/>
      <name val="Times New Roman"/>
      <family val="0"/>
    </font>
    <font>
      <b/>
      <sz val="14"/>
      <color indexed="18"/>
      <name val="Times New (W1)"/>
      <family val="0"/>
    </font>
    <font>
      <b/>
      <sz val="11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0" borderId="2" applyNumberFormat="0" applyFill="0" applyAlignment="0" applyProtection="0"/>
    <xf numFmtId="0" fontId="0" fillId="27" borderId="3" applyNumberFormat="0" applyFont="0" applyAlignment="0" applyProtection="0"/>
    <xf numFmtId="0" fontId="70" fillId="28" borderId="1" applyNumberFormat="0" applyAlignment="0" applyProtection="0"/>
    <xf numFmtId="0" fontId="71" fillId="29" borderId="0" applyNumberFormat="0" applyBorder="0" applyAlignment="0" applyProtection="0"/>
    <xf numFmtId="0" fontId="0" fillId="30" borderId="0" applyNumberFormat="0" applyFon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9" fontId="0" fillId="0" borderId="0" applyFont="0" applyFill="0" applyBorder="0" applyAlignment="0" applyProtection="0"/>
    <xf numFmtId="0" fontId="0" fillId="32" borderId="0" applyNumberFormat="0" applyFont="0" applyBorder="0" applyAlignment="0" applyProtection="0"/>
    <xf numFmtId="0" fontId="73" fillId="33" borderId="0" applyNumberFormat="0" applyBorder="0" applyAlignment="0" applyProtection="0"/>
    <xf numFmtId="0" fontId="74" fillId="26" borderId="4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4" borderId="9" applyNumberFormat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 horizontal="center"/>
      <protection/>
    </xf>
    <xf numFmtId="0" fontId="0" fillId="35" borderId="0" xfId="0" applyFont="1" applyFill="1" applyAlignment="1" applyProtection="1">
      <alignment horizontal="center"/>
      <protection/>
    </xf>
    <xf numFmtId="0" fontId="4" fillId="35" borderId="0" xfId="0" applyFont="1" applyFill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36" borderId="0" xfId="0" applyFont="1" applyFill="1" applyAlignment="1" applyProtection="1">
      <alignment/>
      <protection/>
    </xf>
    <xf numFmtId="0" fontId="6" fillId="36" borderId="0" xfId="0" applyFont="1" applyFill="1" applyAlignment="1" applyProtection="1">
      <alignment/>
      <protection/>
    </xf>
    <xf numFmtId="164" fontId="0" fillId="36" borderId="0" xfId="50" applyFont="1" applyFill="1" applyBorder="1" applyAlignment="1" applyProtection="1">
      <alignment horizontal="left"/>
      <protection/>
    </xf>
    <xf numFmtId="0" fontId="0" fillId="36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6" fillId="36" borderId="0" xfId="0" applyFont="1" applyFill="1" applyBorder="1" applyAlignment="1" applyProtection="1">
      <alignment/>
      <protection/>
    </xf>
    <xf numFmtId="14" fontId="0" fillId="35" borderId="0" xfId="0" applyNumberFormat="1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 wrapText="1"/>
      <protection/>
    </xf>
    <xf numFmtId="0" fontId="16" fillId="37" borderId="1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165" fontId="22" fillId="0" borderId="0" xfId="0" applyNumberFormat="1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 horizontal="left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right"/>
      <protection/>
    </xf>
    <xf numFmtId="0" fontId="27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right" vertical="center"/>
      <protection/>
    </xf>
    <xf numFmtId="0" fontId="28" fillId="36" borderId="10" xfId="0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left"/>
      <protection/>
    </xf>
    <xf numFmtId="0" fontId="30" fillId="0" borderId="0" xfId="0" applyFont="1" applyAlignment="1" applyProtection="1">
      <alignment horizontal="right"/>
      <protection/>
    </xf>
    <xf numFmtId="0" fontId="31" fillId="35" borderId="0" xfId="0" applyFont="1" applyFill="1" applyAlignment="1" applyProtection="1">
      <alignment/>
      <protection/>
    </xf>
    <xf numFmtId="0" fontId="0" fillId="35" borderId="0" xfId="0" applyNumberFormat="1" applyFont="1" applyFill="1" applyAlignment="1" applyProtection="1">
      <alignment horizontal="center"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/>
    </xf>
    <xf numFmtId="0" fontId="2" fillId="35" borderId="0" xfId="0" applyFont="1" applyFill="1" applyBorder="1" applyAlignment="1" applyProtection="1">
      <alignment horizontal="center"/>
      <protection/>
    </xf>
    <xf numFmtId="14" fontId="2" fillId="35" borderId="0" xfId="0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14" fontId="3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64" fontId="5" fillId="36" borderId="0" xfId="50" applyFont="1" applyFill="1" applyBorder="1" applyAlignment="1" applyProtection="1">
      <alignment horizontal="center"/>
      <protection/>
    </xf>
    <xf numFmtId="164" fontId="5" fillId="36" borderId="12" xfId="50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 locked="0"/>
    </xf>
    <xf numFmtId="14" fontId="35" fillId="0" borderId="0" xfId="0" applyNumberFormat="1" applyFont="1" applyAlignment="1" applyProtection="1">
      <alignment horizontal="left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5" fillId="36" borderId="0" xfId="50" applyFont="1" applyFill="1" applyBorder="1" applyAlignment="1" applyProtection="1">
      <alignment horizontal="left"/>
      <protection/>
    </xf>
    <xf numFmtId="0" fontId="39" fillId="0" borderId="0" xfId="0" applyFont="1" applyAlignment="1" applyProtection="1">
      <alignment vertical="center" wrapText="1"/>
      <protection locked="0"/>
    </xf>
    <xf numFmtId="0" fontId="39" fillId="0" borderId="0" xfId="0" applyFont="1" applyFill="1" applyAlignment="1" applyProtection="1">
      <alignment vertical="center" wrapText="1"/>
      <protection locked="0"/>
    </xf>
    <xf numFmtId="0" fontId="39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2" fillId="0" borderId="0" xfId="46" applyFont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38" borderId="11" xfId="0" applyFont="1" applyFill="1" applyBorder="1" applyAlignment="1" applyProtection="1">
      <alignment horizontal="center"/>
      <protection/>
    </xf>
    <xf numFmtId="0" fontId="41" fillId="0" borderId="11" xfId="0" applyFont="1" applyBorder="1" applyAlignment="1" applyProtection="1">
      <alignment horizontal="center"/>
      <protection/>
    </xf>
    <xf numFmtId="0" fontId="39" fillId="0" borderId="0" xfId="0" applyFont="1" applyAlignment="1" applyProtection="1">
      <alignment/>
      <protection locked="0"/>
    </xf>
    <xf numFmtId="0" fontId="0" fillId="35" borderId="0" xfId="0" applyFill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3" fillId="39" borderId="10" xfId="0" applyFont="1" applyFill="1" applyBorder="1" applyAlignment="1" applyProtection="1">
      <alignment horizontal="center" vertical="center" wrapText="1"/>
      <protection/>
    </xf>
    <xf numFmtId="0" fontId="82" fillId="40" borderId="0" xfId="0" applyFont="1" applyFill="1" applyAlignment="1" applyProtection="1">
      <alignment/>
      <protection/>
    </xf>
    <xf numFmtId="0" fontId="0" fillId="40" borderId="0" xfId="0" applyFont="1" applyFill="1" applyAlignment="1" applyProtection="1">
      <alignment/>
      <protection/>
    </xf>
    <xf numFmtId="0" fontId="83" fillId="41" borderId="0" xfId="0" applyFont="1" applyFill="1" applyAlignment="1" applyProtection="1">
      <alignment/>
      <protection/>
    </xf>
    <xf numFmtId="0" fontId="0" fillId="41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5" fillId="36" borderId="0" xfId="0" applyFont="1" applyFill="1" applyAlignment="1" applyProtection="1">
      <alignment/>
      <protection/>
    </xf>
    <xf numFmtId="0" fontId="7" fillId="35" borderId="0" xfId="0" applyFont="1" applyFill="1" applyAlignment="1" applyProtection="1">
      <alignment wrapText="1"/>
      <protection/>
    </xf>
    <xf numFmtId="0" fontId="3" fillId="42" borderId="13" xfId="0" applyFont="1" applyFill="1" applyBorder="1" applyAlignment="1" applyProtection="1">
      <alignment horizontal="center"/>
      <protection locked="0"/>
    </xf>
    <xf numFmtId="164" fontId="32" fillId="36" borderId="0" xfId="46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24" fillId="0" borderId="14" xfId="0" applyFont="1" applyBorder="1" applyAlignment="1" applyProtection="1">
      <alignment horizontal="left" vertical="center" wrapText="1" indent="1"/>
      <protection/>
    </xf>
    <xf numFmtId="0" fontId="24" fillId="0" borderId="10" xfId="0" applyFont="1" applyBorder="1" applyAlignment="1" applyProtection="1">
      <alignment horizontal="left" vertical="center" wrapText="1" indent="1"/>
      <protection/>
    </xf>
    <xf numFmtId="0" fontId="24" fillId="0" borderId="15" xfId="0" applyFont="1" applyBorder="1" applyAlignment="1" applyProtection="1">
      <alignment horizontal="left" vertical="center" wrapText="1" inden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left" vertical="center" wrapText="1" indent="1"/>
      <protection/>
    </xf>
    <xf numFmtId="0" fontId="38" fillId="0" borderId="16" xfId="0" applyFont="1" applyBorder="1" applyAlignment="1" applyProtection="1">
      <alignment horizontal="left" vertical="center"/>
      <protection/>
    </xf>
    <xf numFmtId="0" fontId="38" fillId="0" borderId="17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 wrapText="1" indent="1"/>
      <protection/>
    </xf>
    <xf numFmtId="0" fontId="34" fillId="0" borderId="0" xfId="0" applyFont="1" applyBorder="1" applyAlignment="1" applyProtection="1">
      <alignment horizontal="left" vertical="center" textRotation="90"/>
      <protection/>
    </xf>
    <xf numFmtId="0" fontId="13" fillId="0" borderId="0" xfId="0" applyFont="1" applyFill="1" applyBorder="1" applyAlignment="1" applyProtection="1">
      <alignment horizontal="left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29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wrapText="1"/>
      <protection/>
    </xf>
    <xf numFmtId="0" fontId="15" fillId="0" borderId="10" xfId="0" applyFont="1" applyBorder="1" applyAlignment="1" applyProtection="1">
      <alignment horizontal="left" vertical="center" wrapText="1" indent="1"/>
      <protection/>
    </xf>
    <xf numFmtId="0" fontId="25" fillId="0" borderId="0" xfId="0" applyFont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 textRotation="90" wrapText="1"/>
      <protection/>
    </xf>
    <xf numFmtId="0" fontId="18" fillId="37" borderId="10" xfId="0" applyFont="1" applyFill="1" applyBorder="1" applyAlignment="1" applyProtection="1">
      <alignment horizontal="center" vertical="center"/>
      <protection locked="0"/>
    </xf>
    <xf numFmtId="0" fontId="0" fillId="43" borderId="0" xfId="0" applyFont="1" applyFill="1" applyAlignment="1" applyProtection="1">
      <alignment horizontal="center"/>
      <protection/>
    </xf>
    <xf numFmtId="0" fontId="40" fillId="0" borderId="0" xfId="0" applyFont="1" applyAlignment="1" applyProtection="1">
      <alignment horizontal="center" wrapText="1"/>
      <protection/>
    </xf>
    <xf numFmtId="0" fontId="32" fillId="35" borderId="0" xfId="46" applyFill="1" applyAlignment="1" applyProtection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juste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ns_eleve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E6E6E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16</xdr:row>
      <xdr:rowOff>123825</xdr:rowOff>
    </xdr:from>
    <xdr:to>
      <xdr:col>0</xdr:col>
      <xdr:colOff>447675</xdr:colOff>
      <xdr:row>18</xdr:row>
      <xdr:rowOff>123825</xdr:rowOff>
    </xdr:to>
    <xdr:sp>
      <xdr:nvSpPr>
        <xdr:cNvPr id="1" name="Oval 1"/>
        <xdr:cNvSpPr>
          <a:spLocks/>
        </xdr:cNvSpPr>
      </xdr:nvSpPr>
      <xdr:spPr>
        <a:xfrm>
          <a:off x="66675" y="2924175"/>
          <a:ext cx="381000" cy="38100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104775</xdr:colOff>
      <xdr:row>20</xdr:row>
      <xdr:rowOff>123825</xdr:rowOff>
    </xdr:from>
    <xdr:to>
      <xdr:col>1</xdr:col>
      <xdr:colOff>0</xdr:colOff>
      <xdr:row>22</xdr:row>
      <xdr:rowOff>114300</xdr:rowOff>
    </xdr:to>
    <xdr:sp>
      <xdr:nvSpPr>
        <xdr:cNvPr id="2" name="Oval 2"/>
        <xdr:cNvSpPr>
          <a:spLocks/>
        </xdr:cNvSpPr>
      </xdr:nvSpPr>
      <xdr:spPr>
        <a:xfrm>
          <a:off x="104775" y="3676650"/>
          <a:ext cx="371475" cy="37147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104775</xdr:colOff>
      <xdr:row>23</xdr:row>
      <xdr:rowOff>161925</xdr:rowOff>
    </xdr:from>
    <xdr:to>
      <xdr:col>1</xdr:col>
      <xdr:colOff>0</xdr:colOff>
      <xdr:row>25</xdr:row>
      <xdr:rowOff>152400</xdr:rowOff>
    </xdr:to>
    <xdr:sp>
      <xdr:nvSpPr>
        <xdr:cNvPr id="3" name="Oval 3"/>
        <xdr:cNvSpPr>
          <a:spLocks/>
        </xdr:cNvSpPr>
      </xdr:nvSpPr>
      <xdr:spPr>
        <a:xfrm>
          <a:off x="104775" y="4286250"/>
          <a:ext cx="371475" cy="361950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</xdr:row>
      <xdr:rowOff>76200</xdr:rowOff>
    </xdr:from>
    <xdr:to>
      <xdr:col>6</xdr:col>
      <xdr:colOff>285750</xdr:colOff>
      <xdr:row>2</xdr:row>
      <xdr:rowOff>238125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133600" y="304800"/>
          <a:ext cx="23431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Times New (W1)"/>
              <a:ea typeface="Times New (W1)"/>
              <a:cs typeface="Times New (W1)"/>
            </a:rPr>
            <a:t>Feuille de position B2i
</a:t>
          </a:r>
          <a:r>
            <a:rPr lang="en-US" cap="none" sz="11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Brevet informatique et Internet -  École</a:t>
          </a:r>
        </a:p>
      </xdr:txBody>
    </xdr:sp>
    <xdr:clientData/>
  </xdr:twoCellAnchor>
  <xdr:twoCellAnchor editAs="absolute">
    <xdr:from>
      <xdr:col>0</xdr:col>
      <xdr:colOff>76200</xdr:colOff>
      <xdr:row>0</xdr:row>
      <xdr:rowOff>190500</xdr:rowOff>
    </xdr:from>
    <xdr:to>
      <xdr:col>2</xdr:col>
      <xdr:colOff>676275</xdr:colOff>
      <xdr:row>2</xdr:row>
      <xdr:rowOff>238125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2038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104775</xdr:rowOff>
    </xdr:from>
    <xdr:to>
      <xdr:col>9</xdr:col>
      <xdr:colOff>457200</xdr:colOff>
      <xdr:row>21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5067300"/>
          <a:ext cx="11715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12</xdr:row>
      <xdr:rowOff>85725</xdr:rowOff>
    </xdr:from>
    <xdr:to>
      <xdr:col>13</xdr:col>
      <xdr:colOff>295275</xdr:colOff>
      <xdr:row>21</xdr:row>
      <xdr:rowOff>238125</xdr:rowOff>
    </xdr:to>
    <xdr:sp>
      <xdr:nvSpPr>
        <xdr:cNvPr id="4" name="Rectangle 5"/>
        <xdr:cNvSpPr>
          <a:spLocks/>
        </xdr:cNvSpPr>
      </xdr:nvSpPr>
      <xdr:spPr>
        <a:xfrm>
          <a:off x="4648200" y="3514725"/>
          <a:ext cx="4419600" cy="2847975"/>
        </a:xfrm>
        <a:prstGeom prst="rect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85725</xdr:colOff>
      <xdr:row>0</xdr:row>
      <xdr:rowOff>38100</xdr:rowOff>
    </xdr:from>
    <xdr:to>
      <xdr:col>2</xdr:col>
      <xdr:colOff>1752600</xdr:colOff>
      <xdr:row>1</xdr:row>
      <xdr:rowOff>57150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38100"/>
          <a:ext cx="16668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38100</xdr:rowOff>
    </xdr:from>
    <xdr:to>
      <xdr:col>4</xdr:col>
      <xdr:colOff>123825</xdr:colOff>
      <xdr:row>3</xdr:row>
      <xdr:rowOff>66675</xdr:rowOff>
    </xdr:to>
    <xdr:sp>
      <xdr:nvSpPr>
        <xdr:cNvPr id="1" name="Line 1"/>
        <xdr:cNvSpPr>
          <a:spLocks/>
        </xdr:cNvSpPr>
      </xdr:nvSpPr>
      <xdr:spPr>
        <a:xfrm>
          <a:off x="342900" y="2000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295275</xdr:colOff>
      <xdr:row>1</xdr:row>
      <xdr:rowOff>152400</xdr:rowOff>
    </xdr:from>
    <xdr:to>
      <xdr:col>11</xdr:col>
      <xdr:colOff>1647825</xdr:colOff>
      <xdr:row>2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314325"/>
          <a:ext cx="1352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0</xdr:row>
      <xdr:rowOff>19050</xdr:rowOff>
    </xdr:from>
    <xdr:to>
      <xdr:col>11</xdr:col>
      <xdr:colOff>1638300</xdr:colOff>
      <xdr:row>1</xdr:row>
      <xdr:rowOff>85725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19050"/>
          <a:ext cx="1352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BaseEleves" TargetMode="External" /><Relationship Id="rId2" Type="http://schemas.openxmlformats.org/officeDocument/2006/relationships/hyperlink" Target="http://missiontice.ac-besancon.fr/ia25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37"/>
  <sheetViews>
    <sheetView showGridLines="0" tabSelected="1" zoomScalePageLayoutView="0" workbookViewId="0" topLeftCell="A10">
      <selection activeCell="G39" sqref="G39"/>
    </sheetView>
  </sheetViews>
  <sheetFormatPr defaultColWidth="11.7109375" defaultRowHeight="12.75"/>
  <cols>
    <col min="1" max="1" width="7.140625" style="1" customWidth="1"/>
    <col min="2" max="6" width="11.7109375" style="1" customWidth="1"/>
    <col min="7" max="7" width="27.140625" style="1" customWidth="1"/>
    <col min="8" max="8" width="3.28125" style="41" hidden="1" customWidth="1"/>
    <col min="9" max="9" width="29.421875" style="2" hidden="1" customWidth="1"/>
    <col min="10" max="10" width="11.28125" style="3" hidden="1" customWidth="1"/>
    <col min="11" max="11" width="11.7109375" style="3" hidden="1" customWidth="1"/>
    <col min="12" max="16384" width="11.7109375" style="1" customWidth="1"/>
  </cols>
  <sheetData>
    <row r="1" spans="1:10" ht="26.25" customHeight="1">
      <c r="A1" s="4"/>
      <c r="B1" s="4"/>
      <c r="C1" s="4"/>
      <c r="D1" s="5" t="s">
        <v>0</v>
      </c>
      <c r="E1" s="4"/>
      <c r="F1" s="4"/>
      <c r="G1" s="4"/>
      <c r="H1" s="39">
        <f>COUNTIF(I2:I31,"&gt;a")</f>
        <v>2</v>
      </c>
      <c r="I1" s="42" t="s">
        <v>1</v>
      </c>
      <c r="J1" s="43" t="s">
        <v>2</v>
      </c>
    </row>
    <row r="2" spans="1:11" ht="12.75">
      <c r="A2" s="4"/>
      <c r="B2" s="4"/>
      <c r="C2" s="4"/>
      <c r="D2" s="4"/>
      <c r="E2" s="4"/>
      <c r="F2" s="4"/>
      <c r="G2" s="4"/>
      <c r="H2" s="40">
        <v>1</v>
      </c>
      <c r="I2" s="44" t="str">
        <f>VLOOKUP($H2,liste_élèves!$C$5:$J$300,7)&amp;"  "&amp;VLOOKUP($H2,liste_élèves!$C$5:$J$300,5)</f>
        <v>Jean-Philippe  BARTHE</v>
      </c>
      <c r="J2" s="45">
        <f>IF(K2="","",IF(ISTEXT(K2),DATEVALUE(MID($K2,9,2)&amp;"/"&amp;MID($K2,6,2)&amp;"/"&amp;MID($K2,1,4)),K2))</f>
        <v>22758</v>
      </c>
      <c r="K2" s="3">
        <f>IF(VLOOKUP($H2,liste_élèves!$C$5:$J$300,8)="","",VLOOKUP($H2,liste_élèves!$C$5:$J$300,8))</f>
        <v>22758</v>
      </c>
    </row>
    <row r="3" spans="1:11" ht="12.75">
      <c r="A3" s="4"/>
      <c r="C3" s="7" t="s">
        <v>3</v>
      </c>
      <c r="D3" s="4"/>
      <c r="E3" s="4"/>
      <c r="F3" s="4"/>
      <c r="G3" s="4"/>
      <c r="H3" s="40">
        <v>2</v>
      </c>
      <c r="I3" s="44" t="str">
        <f>VLOOKUP($H3,liste_élèves!$C$5:$J$300,7)&amp;"  "&amp;VLOOKUP($H3,liste_élèves!$C$5:$J$300,5)</f>
        <v>Charline  DUPONT</v>
      </c>
      <c r="J3" s="45">
        <f aca="true" t="shared" si="0" ref="J3:J31">IF(K3="","",IF(ISTEXT(K3),DATEVALUE(MID($K3,9,2)&amp;"/"&amp;MID($K3,6,2)&amp;"/"&amp;MID($K3,1,4)),K3))</f>
        <v>36809</v>
      </c>
      <c r="K3" s="3">
        <f>IF(VLOOKUP($H3,liste_élèves!$C$5:$J$300,8)="","",VLOOKUP($H3,liste_élèves!$C$5:$J$300,8))</f>
        <v>36809</v>
      </c>
    </row>
    <row r="4" spans="1:11" ht="12.75">
      <c r="A4" s="4"/>
      <c r="B4" s="4"/>
      <c r="C4" s="81" t="s">
        <v>86</v>
      </c>
      <c r="D4" s="81"/>
      <c r="E4" s="81"/>
      <c r="F4" s="4"/>
      <c r="G4" s="4"/>
      <c r="H4" s="40">
        <v>3</v>
      </c>
      <c r="I4" s="44" t="str">
        <f>VLOOKUP($H4,liste_élèves!$C$5:$J$300,7)&amp;"  "&amp;VLOOKUP($H4,liste_élèves!$C$5:$J$300,5)</f>
        <v>  </v>
      </c>
      <c r="J4" s="45">
        <f t="shared" si="0"/>
      </c>
      <c r="K4" s="3">
        <f>IF(VLOOKUP($H4,liste_élèves!$C$5:$J$300,8)="","",VLOOKUP($H4,liste_élèves!$C$5:$J$300,8))</f>
      </c>
    </row>
    <row r="5" spans="1:11" ht="12.75">
      <c r="A5" s="4"/>
      <c r="B5" s="8"/>
      <c r="C5" s="9" t="s">
        <v>85</v>
      </c>
      <c r="F5" s="4"/>
      <c r="G5" s="4"/>
      <c r="H5" s="40">
        <v>4</v>
      </c>
      <c r="I5" s="44" t="str">
        <f>VLOOKUP($H5,liste_élèves!$C$5:$J$300,7)&amp;"  "&amp;VLOOKUP($H5,liste_élèves!$C$5:$J$300,5)</f>
        <v>  </v>
      </c>
      <c r="J5" s="45">
        <f t="shared" si="0"/>
      </c>
      <c r="K5" s="3">
        <f>IF(VLOOKUP($H5,liste_élèves!$C$5:$J$300,8)="","",VLOOKUP($H5,liste_élèves!$C$5:$J$300,8))</f>
      </c>
    </row>
    <row r="6" spans="1:11" ht="12.75">
      <c r="A6" s="4"/>
      <c r="B6" s="8"/>
      <c r="C6" s="4"/>
      <c r="D6" s="4"/>
      <c r="E6" s="4"/>
      <c r="F6" s="4"/>
      <c r="G6" s="4"/>
      <c r="H6" s="40">
        <v>5</v>
      </c>
      <c r="I6" s="44" t="str">
        <f>VLOOKUP($H6,liste_élèves!$C$5:$J$300,7)&amp;"  "&amp;VLOOKUP($H6,liste_élèves!$C$5:$J$300,5)</f>
        <v>  </v>
      </c>
      <c r="J6" s="45">
        <f t="shared" si="0"/>
      </c>
      <c r="K6" s="3">
        <f>IF(VLOOKUP($H6,liste_élèves!$C$5:$J$300,8)="","",VLOOKUP($H6,liste_élèves!$C$5:$J$300,8))</f>
      </c>
    </row>
    <row r="7" spans="1:11" ht="12.75">
      <c r="A7" s="4"/>
      <c r="B7" s="4"/>
      <c r="C7" s="7" t="s">
        <v>4</v>
      </c>
      <c r="D7" s="4"/>
      <c r="E7" s="4"/>
      <c r="F7" s="4"/>
      <c r="G7" s="4"/>
      <c r="H7" s="40">
        <v>6</v>
      </c>
      <c r="I7" s="44" t="str">
        <f>VLOOKUP($H7,liste_élèves!$C$5:$J$300,7)&amp;"  "&amp;VLOOKUP($H7,liste_élèves!$C$5:$J$300,5)</f>
        <v>  </v>
      </c>
      <c r="J7" s="45">
        <f t="shared" si="0"/>
      </c>
      <c r="K7" s="3">
        <f>IF(VLOOKUP($H7,liste_élèves!$C$5:$J$300,8)="","",VLOOKUP($H7,liste_élèves!$C$5:$J$300,8))</f>
      </c>
    </row>
    <row r="8" spans="1:11" ht="12.75">
      <c r="A8" s="4"/>
      <c r="B8" s="4"/>
      <c r="C8" s="81" t="s">
        <v>5</v>
      </c>
      <c r="D8" s="81"/>
      <c r="E8" s="81"/>
      <c r="F8" s="4"/>
      <c r="G8" s="4"/>
      <c r="H8" s="40">
        <v>7</v>
      </c>
      <c r="I8" s="44" t="str">
        <f>VLOOKUP($H8,liste_élèves!$C$5:$J$300,7)&amp;"  "&amp;VLOOKUP($H8,liste_élèves!$C$5:$J$300,5)</f>
        <v>  </v>
      </c>
      <c r="J8" s="45">
        <f t="shared" si="0"/>
      </c>
      <c r="K8" s="3">
        <f>IF(VLOOKUP($H8,liste_élèves!$C$5:$J$300,8)="","",VLOOKUP($H8,liste_élèves!$C$5:$J$300,8))</f>
      </c>
    </row>
    <row r="9" spans="1:11" ht="12.75">
      <c r="A9" s="4"/>
      <c r="B9" s="4"/>
      <c r="C9" s="9" t="s">
        <v>6</v>
      </c>
      <c r="F9" s="4"/>
      <c r="G9" s="4"/>
      <c r="H9" s="40">
        <v>8</v>
      </c>
      <c r="I9" s="44" t="str">
        <f>VLOOKUP($H9,liste_élèves!$C$5:$J$300,7)&amp;"  "&amp;VLOOKUP($H9,liste_élèves!$C$5:$J$300,5)</f>
        <v>  </v>
      </c>
      <c r="J9" s="45">
        <f t="shared" si="0"/>
      </c>
      <c r="K9" s="3">
        <f>IF(VLOOKUP($H9,liste_élèves!$C$5:$J$300,8)="","",VLOOKUP($H9,liste_élèves!$C$5:$J$300,8))</f>
      </c>
    </row>
    <row r="10" spans="1:11" ht="12.75">
      <c r="A10" s="4"/>
      <c r="B10" s="8"/>
      <c r="F10" s="4"/>
      <c r="G10" s="4"/>
      <c r="H10" s="40">
        <v>9</v>
      </c>
      <c r="I10" s="44" t="str">
        <f>VLOOKUP($H10,liste_élèves!$C$5:$J$300,7)&amp;"  "&amp;VLOOKUP($H10,liste_élèves!$C$5:$J$300,5)</f>
        <v>  </v>
      </c>
      <c r="J10" s="45">
        <f t="shared" si="0"/>
      </c>
      <c r="K10" s="3">
        <f>IF(VLOOKUP($H10,liste_élèves!$C$5:$J$300,8)="","",VLOOKUP($H10,liste_élèves!$C$5:$J$300,8))</f>
      </c>
    </row>
    <row r="11" spans="1:11" ht="12.75">
      <c r="A11" s="4"/>
      <c r="B11" s="4"/>
      <c r="C11" s="7" t="s">
        <v>7</v>
      </c>
      <c r="D11" s="4"/>
      <c r="E11" s="4"/>
      <c r="F11" s="4"/>
      <c r="G11" s="4"/>
      <c r="H11" s="40">
        <v>10</v>
      </c>
      <c r="I11" s="44" t="str">
        <f>VLOOKUP($H11,liste_élèves!$C$5:$J$300,7)&amp;"  "&amp;VLOOKUP($H11,liste_élèves!$C$5:$J$300,5)</f>
        <v>  </v>
      </c>
      <c r="J11" s="45">
        <f t="shared" si="0"/>
      </c>
      <c r="K11" s="3">
        <f>IF(VLOOKUP($H11,liste_élèves!$C$5:$J$300,8)="","",VLOOKUP($H11,liste_élèves!$C$5:$J$300,8))</f>
      </c>
    </row>
    <row r="12" spans="1:11" ht="12.75">
      <c r="A12" s="4"/>
      <c r="B12" s="4"/>
      <c r="C12" s="81" t="s">
        <v>87</v>
      </c>
      <c r="D12" s="81"/>
      <c r="E12" s="81"/>
      <c r="F12" s="4"/>
      <c r="G12" s="4"/>
      <c r="H12" s="40">
        <v>11</v>
      </c>
      <c r="I12" s="44" t="str">
        <f>VLOOKUP($H12,liste_élèves!$C$5:$J$300,7)&amp;"  "&amp;VLOOKUP($H12,liste_élèves!$C$5:$J$300,5)</f>
        <v>  </v>
      </c>
      <c r="J12" s="45">
        <f t="shared" si="0"/>
      </c>
      <c r="K12" s="3">
        <f>IF(VLOOKUP($H12,liste_élèves!$C$5:$J$300,8)="","",VLOOKUP($H12,liste_élèves!$C$5:$J$300,8))</f>
      </c>
    </row>
    <row r="13" spans="1:11" ht="12.75">
      <c r="A13" s="4"/>
      <c r="B13" s="4"/>
      <c r="C13" s="4"/>
      <c r="D13" s="4"/>
      <c r="E13" s="4"/>
      <c r="F13" s="4"/>
      <c r="G13" s="4"/>
      <c r="H13" s="40">
        <v>12</v>
      </c>
      <c r="I13" s="44" t="str">
        <f>VLOOKUP($H13,liste_élèves!$C$5:$J$300,7)&amp;"  "&amp;VLOOKUP($H13,liste_élèves!$C$5:$J$300,5)</f>
        <v>  </v>
      </c>
      <c r="J13" s="45">
        <f t="shared" si="0"/>
      </c>
      <c r="K13" s="3">
        <f>IF(VLOOKUP($H13,liste_élèves!$C$5:$J$300,8)="","",VLOOKUP($H13,liste_élèves!$C$5:$J$300,8))</f>
      </c>
    </row>
    <row r="14" spans="1:11" ht="12.75">
      <c r="A14" s="4"/>
      <c r="B14" s="4"/>
      <c r="C14" s="4"/>
      <c r="D14" s="4"/>
      <c r="E14" s="4"/>
      <c r="F14" s="4"/>
      <c r="G14" s="4"/>
      <c r="H14" s="40">
        <v>13</v>
      </c>
      <c r="I14" s="44" t="str">
        <f>VLOOKUP($H14,liste_élèves!$C$5:$J$300,7)&amp;"  "&amp;VLOOKUP($H14,liste_élèves!$C$5:$J$300,5)</f>
        <v>  </v>
      </c>
      <c r="J14" s="45">
        <f t="shared" si="0"/>
      </c>
      <c r="K14" s="3">
        <f>IF(VLOOKUP($H14,liste_élèves!$C$5:$J$300,8)="","",VLOOKUP($H14,liste_élèves!$C$5:$J$300,8))</f>
      </c>
    </row>
    <row r="15" spans="1:11" ht="15.75">
      <c r="A15" s="4"/>
      <c r="B15" s="74" t="s">
        <v>101</v>
      </c>
      <c r="C15" s="75"/>
      <c r="D15" s="75"/>
      <c r="E15" s="75"/>
      <c r="H15" s="40">
        <v>14</v>
      </c>
      <c r="I15" s="44" t="str">
        <f>VLOOKUP($H15,liste_élèves!$C$5:$J$300,7)&amp;"  "&amp;VLOOKUP($H15,liste_élèves!$C$5:$J$300,5)</f>
        <v>  </v>
      </c>
      <c r="J15" s="45">
        <f t="shared" si="0"/>
      </c>
      <c r="K15" s="3">
        <f>IF(VLOOKUP($H15,liste_élèves!$C$5:$J$300,8)="","",VLOOKUP($H15,liste_élèves!$C$5:$J$300,8))</f>
      </c>
    </row>
    <row r="16" spans="1:11" ht="12.75">
      <c r="A16" s="4"/>
      <c r="H16" s="40">
        <v>15</v>
      </c>
      <c r="I16" s="44" t="str">
        <f>VLOOKUP($H16,liste_élèves!$C$5:$J$300,7)&amp;"  "&amp;VLOOKUP($H16,liste_élèves!$C$5:$J$300,5)</f>
        <v>  </v>
      </c>
      <c r="J16" s="45">
        <f t="shared" si="0"/>
      </c>
      <c r="K16" s="3">
        <f>IF(VLOOKUP($H16,liste_élèves!$C$5:$J$300,8)="","",VLOOKUP($H16,liste_élèves!$C$5:$J$300,8))</f>
      </c>
    </row>
    <row r="17" spans="1:11" ht="15">
      <c r="A17" s="4"/>
      <c r="B17" s="10" t="s">
        <v>58</v>
      </c>
      <c r="C17" s="11"/>
      <c r="D17" s="11"/>
      <c r="E17" s="11"/>
      <c r="F17" s="11"/>
      <c r="G17" s="12"/>
      <c r="H17" s="40">
        <v>16</v>
      </c>
      <c r="I17" s="44" t="str">
        <f>VLOOKUP($H17,liste_élèves!$C$5:$J$300,7)&amp;"  "&amp;VLOOKUP($H17,liste_élèves!$C$5:$J$300,5)</f>
        <v>  </v>
      </c>
      <c r="J17" s="45">
        <f t="shared" si="0"/>
      </c>
      <c r="K17" s="3">
        <f>IF(VLOOKUP($H17,liste_élèves!$C$5:$J$300,8)="","",VLOOKUP($H17,liste_élèves!$C$5:$J$300,8))</f>
      </c>
    </row>
    <row r="18" spans="1:11" ht="15">
      <c r="A18" s="4"/>
      <c r="B18" s="10" t="s">
        <v>88</v>
      </c>
      <c r="C18" s="11"/>
      <c r="D18" s="11"/>
      <c r="E18" s="11"/>
      <c r="F18" s="11"/>
      <c r="G18" s="12"/>
      <c r="H18" s="40">
        <v>17</v>
      </c>
      <c r="I18" s="44" t="str">
        <f>VLOOKUP($H18,liste_élèves!$C$5:$J$300,7)&amp;"  "&amp;VLOOKUP($H18,liste_élèves!$C$5:$J$300,5)</f>
        <v>  </v>
      </c>
      <c r="J18" s="45">
        <f t="shared" si="0"/>
      </c>
      <c r="K18" s="3">
        <f>IF(VLOOKUP($H18,liste_élèves!$C$5:$J$300,8)="","",VLOOKUP($H18,liste_élèves!$C$5:$J$300,8))</f>
      </c>
    </row>
    <row r="19" spans="1:11" ht="15">
      <c r="A19" s="4"/>
      <c r="B19" s="49"/>
      <c r="C19" s="55"/>
      <c r="D19" s="82" t="s">
        <v>80</v>
      </c>
      <c r="E19" s="82"/>
      <c r="F19" s="82"/>
      <c r="G19" s="50"/>
      <c r="H19" s="40">
        <v>18</v>
      </c>
      <c r="I19" s="44" t="str">
        <f>VLOOKUP($H19,liste_élèves!$C$5:$J$300,7)&amp;"  "&amp;VLOOKUP($H19,liste_élèves!$C$5:$J$300,5)</f>
        <v>  </v>
      </c>
      <c r="J19" s="45">
        <f t="shared" si="0"/>
      </c>
      <c r="K19" s="3">
        <f>IF(VLOOKUP($H19,liste_élèves!$C$5:$J$300,8)="","",VLOOKUP($H19,liste_élèves!$C$5:$J$300,8))</f>
      </c>
    </row>
    <row r="20" spans="1:11" ht="14.25">
      <c r="A20" s="4"/>
      <c r="B20" s="59"/>
      <c r="C20" s="59"/>
      <c r="D20" s="59"/>
      <c r="E20" s="59"/>
      <c r="F20" s="59"/>
      <c r="G20" s="60"/>
      <c r="H20" s="40">
        <v>19</v>
      </c>
      <c r="I20" s="44" t="str">
        <f>VLOOKUP($H20,liste_élèves!$C$5:$J$300,7)&amp;"  "&amp;VLOOKUP($H20,liste_élèves!$C$5:$J$300,5)</f>
        <v>  </v>
      </c>
      <c r="J20" s="45">
        <f t="shared" si="0"/>
      </c>
      <c r="K20" s="3">
        <f>IF(VLOOKUP($H20,liste_élèves!$C$5:$J$300,8)="","",VLOOKUP($H20,liste_élèves!$C$5:$J$300,8))</f>
      </c>
    </row>
    <row r="21" spans="1:11" ht="15">
      <c r="A21" s="4"/>
      <c r="B21" s="10" t="s">
        <v>8</v>
      </c>
      <c r="C21" s="11"/>
      <c r="D21" s="11"/>
      <c r="E21" s="11"/>
      <c r="F21" s="11"/>
      <c r="G21" s="13"/>
      <c r="H21" s="40">
        <v>20</v>
      </c>
      <c r="I21" s="44" t="str">
        <f>VLOOKUP($H21,liste_élèves!$C$5:$J$300,7)&amp;"  "&amp;VLOOKUP($H21,liste_élèves!$C$5:$J$300,5)</f>
        <v>  </v>
      </c>
      <c r="J21" s="45">
        <f t="shared" si="0"/>
      </c>
      <c r="K21" s="3">
        <f>IF(VLOOKUP($H21,liste_élèves!$C$5:$J$300,8)="","",VLOOKUP($H21,liste_élèves!$C$5:$J$300,8))</f>
      </c>
    </row>
    <row r="22" spans="1:11" ht="15">
      <c r="A22" s="14"/>
      <c r="B22" s="10" t="s">
        <v>9</v>
      </c>
      <c r="C22" s="11"/>
      <c r="D22" s="11"/>
      <c r="E22" s="11"/>
      <c r="F22" s="11"/>
      <c r="G22" s="13"/>
      <c r="H22" s="40">
        <v>21</v>
      </c>
      <c r="I22" s="44" t="str">
        <f>VLOOKUP($H22,liste_élèves!$C$5:$J$300,7)&amp;"  "&amp;VLOOKUP($H22,liste_élèves!$C$5:$J$300,5)</f>
        <v>  </v>
      </c>
      <c r="J22" s="45">
        <f t="shared" si="0"/>
      </c>
      <c r="K22" s="3">
        <f>IF(VLOOKUP($H22,liste_élèves!$C$5:$J$300,8)="","",VLOOKUP($H22,liste_élèves!$C$5:$J$300,8))</f>
      </c>
    </row>
    <row r="23" spans="1:11" ht="15">
      <c r="A23" s="14"/>
      <c r="B23" s="10" t="s">
        <v>10</v>
      </c>
      <c r="C23" s="15"/>
      <c r="D23" s="15"/>
      <c r="E23" s="15"/>
      <c r="F23" s="15"/>
      <c r="G23" s="13"/>
      <c r="H23" s="40">
        <v>22</v>
      </c>
      <c r="I23" s="44" t="str">
        <f>VLOOKUP($H23,liste_élèves!$C$5:$J$300,7)&amp;"  "&amp;VLOOKUP($H23,liste_élèves!$C$5:$J$300,5)</f>
        <v>  </v>
      </c>
      <c r="J23" s="45">
        <f t="shared" si="0"/>
      </c>
      <c r="K23" s="3">
        <f>IF(VLOOKUP($H23,liste_élèves!$C$5:$J$300,8)="","",VLOOKUP($H23,liste_élèves!$C$5:$J$300,8))</f>
      </c>
    </row>
    <row r="24" spans="1:11" ht="14.25">
      <c r="A24" s="14"/>
      <c r="B24" s="61"/>
      <c r="C24" s="61"/>
      <c r="D24" s="61"/>
      <c r="E24" s="61"/>
      <c r="F24" s="61"/>
      <c r="G24" s="60"/>
      <c r="H24" s="40">
        <v>23</v>
      </c>
      <c r="I24" s="44" t="str">
        <f>VLOOKUP($H24,liste_élèves!$C$5:$J$300,7)&amp;"  "&amp;VLOOKUP($H24,liste_élèves!$C$5:$J$300,5)</f>
        <v>  </v>
      </c>
      <c r="J24" s="45">
        <f t="shared" si="0"/>
      </c>
      <c r="K24" s="3">
        <f>IF(VLOOKUP($H24,liste_élèves!$C$5:$J$300,8)="","",VLOOKUP($H24,liste_élèves!$C$5:$J$300,8))</f>
      </c>
    </row>
    <row r="25" spans="1:11" ht="15">
      <c r="A25" s="14"/>
      <c r="B25" s="10" t="s">
        <v>11</v>
      </c>
      <c r="C25" s="11"/>
      <c r="D25" s="11"/>
      <c r="E25" s="11"/>
      <c r="F25" s="11"/>
      <c r="G25" s="13"/>
      <c r="H25" s="40">
        <v>24</v>
      </c>
      <c r="I25" s="44" t="str">
        <f>VLOOKUP($H25,liste_élèves!$C$5:$J$300,7)&amp;"  "&amp;VLOOKUP($H25,liste_élèves!$C$5:$J$300,5)</f>
        <v>  </v>
      </c>
      <c r="J25" s="45">
        <f t="shared" si="0"/>
      </c>
      <c r="K25" s="3">
        <f>IF(VLOOKUP($H25,liste_élèves!$C$5:$J$300,8)="","",VLOOKUP($H25,liste_élèves!$C$5:$J$300,8))</f>
      </c>
    </row>
    <row r="26" spans="1:11" ht="15">
      <c r="A26" s="14"/>
      <c r="B26" s="79" t="s">
        <v>12</v>
      </c>
      <c r="C26" s="79"/>
      <c r="D26" s="79"/>
      <c r="E26" s="79"/>
      <c r="F26" s="79"/>
      <c r="G26" s="79"/>
      <c r="H26" s="40">
        <v>25</v>
      </c>
      <c r="I26" s="44" t="str">
        <f>VLOOKUP($H26,liste_élèves!$C$5:$J$300,7)&amp;"  "&amp;VLOOKUP($H26,liste_élèves!$C$5:$J$300,5)</f>
        <v>  </v>
      </c>
      <c r="J26" s="45">
        <f t="shared" si="0"/>
      </c>
      <c r="K26" s="3">
        <f>IF(VLOOKUP($H26,liste_élèves!$C$5:$J$300,8)="","",VLOOKUP($H26,liste_élèves!$C$5:$J$300,8))</f>
      </c>
    </row>
    <row r="27" spans="1:11" ht="15">
      <c r="A27" s="14"/>
      <c r="B27" s="83"/>
      <c r="C27" s="83"/>
      <c r="D27" s="83"/>
      <c r="E27" s="83"/>
      <c r="F27" s="83"/>
      <c r="G27" s="83"/>
      <c r="H27" s="40">
        <v>26</v>
      </c>
      <c r="I27" s="44" t="str">
        <f>VLOOKUP($H27,liste_élèves!$C$5:$J$300,7)&amp;"  "&amp;VLOOKUP($H27,liste_élèves!$C$5:$J$300,5)</f>
        <v>  </v>
      </c>
      <c r="J27" s="45">
        <f t="shared" si="0"/>
      </c>
      <c r="K27" s="3">
        <f>IF(VLOOKUP($H27,liste_élèves!$C$5:$J$300,8)="","",VLOOKUP($H27,liste_élèves!$C$5:$J$300,8))</f>
      </c>
    </row>
    <row r="28" spans="1:11" ht="12.75">
      <c r="A28" s="4"/>
      <c r="B28" s="80" t="s">
        <v>13</v>
      </c>
      <c r="C28" s="80"/>
      <c r="D28" s="80"/>
      <c r="E28" s="80"/>
      <c r="F28" s="80"/>
      <c r="G28" s="80"/>
      <c r="H28" s="40">
        <v>27</v>
      </c>
      <c r="I28" s="44" t="str">
        <f>VLOOKUP($H28,liste_élèves!$C$5:$J$300,7)&amp;"  "&amp;VLOOKUP($H28,liste_élèves!$C$5:$J$300,5)</f>
        <v>  </v>
      </c>
      <c r="J28" s="45">
        <f t="shared" si="0"/>
      </c>
      <c r="K28" s="3">
        <f>IF(VLOOKUP($H28,liste_élèves!$C$5:$J$300,8)="","",VLOOKUP($H28,liste_élèves!$C$5:$J$300,8))</f>
      </c>
    </row>
    <row r="29" spans="1:11" ht="12.75">
      <c r="A29" s="4"/>
      <c r="B29" s="80"/>
      <c r="C29" s="80"/>
      <c r="D29" s="80"/>
      <c r="E29" s="80"/>
      <c r="F29" s="80"/>
      <c r="G29" s="80"/>
      <c r="H29" s="40">
        <v>28</v>
      </c>
      <c r="I29" s="44" t="str">
        <f>VLOOKUP($H29,liste_élèves!$C$5:$J$300,7)&amp;"  "&amp;VLOOKUP($H29,liste_élèves!$C$5:$J$300,5)</f>
        <v>  </v>
      </c>
      <c r="J29" s="45">
        <f t="shared" si="0"/>
      </c>
      <c r="K29" s="3">
        <f>IF(VLOOKUP($H29,liste_élèves!$C$5:$J$300,8)="","",VLOOKUP($H29,liste_élèves!$C$5:$J$300,8))</f>
      </c>
    </row>
    <row r="30" spans="1:11" ht="12.75">
      <c r="A30" s="4"/>
      <c r="B30" s="80"/>
      <c r="C30" s="80"/>
      <c r="D30" s="80"/>
      <c r="E30" s="80"/>
      <c r="F30" s="80"/>
      <c r="G30" s="80"/>
      <c r="H30" s="40">
        <v>29</v>
      </c>
      <c r="I30" s="44" t="str">
        <f>VLOOKUP($H30,liste_élèves!$C$5:$J$300,7)&amp;"  "&amp;VLOOKUP($H30,liste_élèves!$C$5:$J$300,5)</f>
        <v>  </v>
      </c>
      <c r="J30" s="45">
        <f t="shared" si="0"/>
      </c>
      <c r="K30" s="3">
        <f>IF(VLOOKUP($H30,liste_élèves!$C$5:$J$300,8)="","",VLOOKUP($H30,liste_élèves!$C$5:$J$300,8))</f>
      </c>
    </row>
    <row r="31" spans="1:11" ht="12.75">
      <c r="A31" s="4"/>
      <c r="B31" s="80"/>
      <c r="C31" s="80"/>
      <c r="D31" s="80"/>
      <c r="E31" s="80"/>
      <c r="F31" s="80"/>
      <c r="G31" s="80"/>
      <c r="H31" s="40">
        <v>30</v>
      </c>
      <c r="I31" s="44" t="str">
        <f>VLOOKUP($H31,liste_élèves!$C$5:$J$300,7)&amp;"  "&amp;VLOOKUP($H31,liste_élèves!$C$5:$J$300,5)</f>
        <v>  </v>
      </c>
      <c r="J31" s="45">
        <f t="shared" si="0"/>
      </c>
      <c r="K31" s="3">
        <f>IF(VLOOKUP($H31,liste_élèves!$C$5:$J$300,8)="","",VLOOKUP($H31,liste_élèves!$C$5:$J$300,8))</f>
      </c>
    </row>
    <row r="32" spans="1:10" ht="12.75">
      <c r="A32" s="4"/>
      <c r="B32" s="4"/>
      <c r="C32" s="4"/>
      <c r="D32" s="4"/>
      <c r="E32" s="71" t="s">
        <v>91</v>
      </c>
      <c r="F32" s="4"/>
      <c r="G32" s="106" t="s">
        <v>102</v>
      </c>
      <c r="H32" s="39"/>
      <c r="I32" s="6"/>
      <c r="J32" s="16"/>
    </row>
    <row r="33" spans="1:10" ht="15">
      <c r="A33" s="4"/>
      <c r="B33" s="78"/>
      <c r="C33" s="78"/>
      <c r="D33" s="78"/>
      <c r="E33" s="72" t="s">
        <v>55</v>
      </c>
      <c r="F33" s="4"/>
      <c r="G33" s="4"/>
      <c r="H33" s="39"/>
      <c r="I33" s="6"/>
      <c r="J33" s="16"/>
    </row>
    <row r="34" spans="2:6" ht="15">
      <c r="B34" s="76" t="s">
        <v>93</v>
      </c>
      <c r="C34" s="77"/>
      <c r="D34" s="77"/>
      <c r="E34" s="77"/>
      <c r="F34" s="77"/>
    </row>
    <row r="35" spans="2:6" ht="15">
      <c r="B35" s="76" t="s">
        <v>94</v>
      </c>
      <c r="C35" s="77"/>
      <c r="D35" s="77"/>
      <c r="E35" s="77"/>
      <c r="F35" s="77"/>
    </row>
    <row r="36" spans="2:6" ht="15">
      <c r="B36" s="76" t="s">
        <v>95</v>
      </c>
      <c r="C36" s="77"/>
      <c r="D36" s="77"/>
      <c r="E36" s="77"/>
      <c r="F36" s="77"/>
    </row>
    <row r="37" spans="2:6" ht="15">
      <c r="B37" s="76" t="s">
        <v>96</v>
      </c>
      <c r="C37" s="77"/>
      <c r="D37" s="77"/>
      <c r="E37" s="77"/>
      <c r="F37" s="77"/>
    </row>
  </sheetData>
  <sheetProtection/>
  <mergeCells count="8">
    <mergeCell ref="B33:D33"/>
    <mergeCell ref="B26:G26"/>
    <mergeCell ref="B28:G31"/>
    <mergeCell ref="C4:E4"/>
    <mergeCell ref="C8:E8"/>
    <mergeCell ref="C12:E12"/>
    <mergeCell ref="D19:F19"/>
    <mergeCell ref="B27:G27"/>
  </mergeCells>
  <hyperlinks>
    <hyperlink ref="B17" r:id="rId1" display="BE1D"/>
    <hyperlink ref="D19" location="liste_élèves!F5" display="liste_élèves!F5"/>
    <hyperlink ref="G32" r:id="rId2" display="http://missiontice.ac-besancon.fr/ia25/"/>
  </hyperlinks>
  <printOptions/>
  <pageMargins left="0.5513888888888889" right="0.5513888888888889" top="0.43333333333333335" bottom="0.5118055555555556" header="0" footer="0"/>
  <pageSetup firstPageNumber="1" useFirstPageNumber="1" fitToHeight="0" horizontalDpi="300" verticalDpi="3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AF32"/>
  <sheetViews>
    <sheetView showGridLines="0" zoomScalePageLayoutView="0" workbookViewId="0" topLeftCell="A1">
      <pane xSplit="2" ySplit="3" topLeftCell="C19" activePane="bottomRight" state="frozen"/>
      <selection pane="topLeft" activeCell="E4" sqref="E4"/>
      <selection pane="topRight" activeCell="E4" sqref="E4"/>
      <selection pane="bottomLeft" activeCell="E4" sqref="E4"/>
      <selection pane="bottomRight" activeCell="B37" sqref="B37"/>
    </sheetView>
  </sheetViews>
  <sheetFormatPr defaultColWidth="11.7109375" defaultRowHeight="12.75"/>
  <cols>
    <col min="1" max="1" width="32.7109375" style="17" customWidth="1"/>
    <col min="2" max="2" width="31.57421875" style="17" customWidth="1"/>
    <col min="3" max="32" width="2.421875" style="1" customWidth="1"/>
    <col min="33" max="16384" width="11.7109375" style="1" customWidth="1"/>
  </cols>
  <sheetData>
    <row r="1" spans="1:32" ht="15.75" customHeight="1">
      <c r="A1" s="33" t="s">
        <v>25</v>
      </c>
      <c r="B1" s="34" t="str">
        <f>accueil!C8</f>
        <v>CM2 de Mme DURAND</v>
      </c>
      <c r="C1" s="92" t="str">
        <f>IF(accueil!$I2="","",accueil!$I2)</f>
        <v>Jean-Philippe  BARTHE</v>
      </c>
      <c r="D1" s="92" t="str">
        <f>IF(accueil!$I3="","",accueil!$I3)</f>
        <v>Charline  DUPONT</v>
      </c>
      <c r="E1" s="92" t="str">
        <f>IF(accueil!$I4="","",accueil!$I4)</f>
        <v>  </v>
      </c>
      <c r="F1" s="92" t="str">
        <f>IF(accueil!$I5="","",accueil!$I5)</f>
        <v>  </v>
      </c>
      <c r="G1" s="92" t="str">
        <f>IF(accueil!$I6="","",accueil!$I6)</f>
        <v>  </v>
      </c>
      <c r="H1" s="92" t="str">
        <f>IF(accueil!$I7="","",accueil!$I7)</f>
        <v>  </v>
      </c>
      <c r="I1" s="92" t="str">
        <f>IF(accueil!$I8="","",accueil!$I8)</f>
        <v>  </v>
      </c>
      <c r="J1" s="92" t="str">
        <f>IF(accueil!$I9="","",accueil!$I9)</f>
        <v>  </v>
      </c>
      <c r="K1" s="92" t="str">
        <f>IF(accueil!$I10="","",accueil!$I10)</f>
        <v>  </v>
      </c>
      <c r="L1" s="92" t="str">
        <f>IF(accueil!$I11="","",accueil!$I11)</f>
        <v>  </v>
      </c>
      <c r="M1" s="92" t="str">
        <f>IF(accueil!$I12="","",accueil!$I12)</f>
        <v>  </v>
      </c>
      <c r="N1" s="92" t="str">
        <f>IF(accueil!$I13="","",accueil!$I13)</f>
        <v>  </v>
      </c>
      <c r="O1" s="92" t="str">
        <f>IF(accueil!$I14="","",accueil!$I14)</f>
        <v>  </v>
      </c>
      <c r="P1" s="92" t="str">
        <f>IF(accueil!$I15="","",accueil!$I15)</f>
        <v>  </v>
      </c>
      <c r="Q1" s="92" t="str">
        <f>IF(accueil!$I16="","",accueil!$I16)</f>
        <v>  </v>
      </c>
      <c r="R1" s="92" t="str">
        <f>IF(accueil!$I17="","",accueil!$I17)</f>
        <v>  </v>
      </c>
      <c r="S1" s="92" t="str">
        <f>IF(accueil!$I18="","",accueil!$I18)</f>
        <v>  </v>
      </c>
      <c r="T1" s="92" t="str">
        <f>IF(accueil!$I19="","",accueil!$I19)</f>
        <v>  </v>
      </c>
      <c r="U1" s="92" t="str">
        <f>IF(accueil!$I20="","",accueil!$I20)</f>
        <v>  </v>
      </c>
      <c r="V1" s="92" t="str">
        <f>IF(accueil!$I21="","",accueil!$I21)</f>
        <v>  </v>
      </c>
      <c r="W1" s="92" t="str">
        <f>IF(accueil!$I22="","",accueil!$I22)</f>
        <v>  </v>
      </c>
      <c r="X1" s="92" t="str">
        <f>IF(accueil!$I23="","",accueil!$I23)</f>
        <v>  </v>
      </c>
      <c r="Y1" s="92" t="str">
        <f>IF(accueil!$I24="","",accueil!$I24)</f>
        <v>  </v>
      </c>
      <c r="Z1" s="92" t="str">
        <f>IF(accueil!$I25="","",accueil!$I25)</f>
        <v>  </v>
      </c>
      <c r="AA1" s="92" t="str">
        <f>IF(accueil!$I26="","",accueil!$I26)</f>
        <v>  </v>
      </c>
      <c r="AB1" s="92" t="str">
        <f>IF(accueil!$I27="","",accueil!$I27)</f>
        <v>  </v>
      </c>
      <c r="AC1" s="92" t="str">
        <f>IF(accueil!$I28="","",accueil!$I28)</f>
        <v>  </v>
      </c>
      <c r="AD1" s="92" t="str">
        <f>IF(accueil!$I29="","",accueil!$I29)</f>
        <v>  </v>
      </c>
      <c r="AE1" s="92" t="str">
        <f>IF(accueil!$I30="","",accueil!$I30)</f>
        <v>  </v>
      </c>
      <c r="AF1" s="92" t="str">
        <f>IF(accueil!$I31="","",accueil!$I31)</f>
        <v>  </v>
      </c>
    </row>
    <row r="2" spans="1:32" ht="18.75" customHeight="1">
      <c r="A2" s="33" t="s">
        <v>26</v>
      </c>
      <c r="B2" s="34" t="str">
        <f>accueil!C12</f>
        <v>2008/2009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</row>
    <row r="3" spans="1:32" ht="59.25" customHeight="1">
      <c r="A3" s="93" t="s">
        <v>27</v>
      </c>
      <c r="B3" s="93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</row>
    <row r="4" spans="1:32" ht="12.75">
      <c r="A4" s="88" t="s">
        <v>28</v>
      </c>
      <c r="B4" s="88"/>
      <c r="C4" s="35">
        <v>1</v>
      </c>
      <c r="D4" s="35">
        <v>1</v>
      </c>
      <c r="E4" s="35">
        <v>1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88" t="s">
        <v>30</v>
      </c>
      <c r="B5" s="88"/>
      <c r="C5" s="35"/>
      <c r="D5" s="35">
        <v>1</v>
      </c>
      <c r="E5" s="35">
        <v>1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12.75">
      <c r="A6" s="88" t="s">
        <v>31</v>
      </c>
      <c r="B6" s="88"/>
      <c r="C6" s="35">
        <v>1</v>
      </c>
      <c r="D6" s="35"/>
      <c r="E6" s="35">
        <v>1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2.75">
      <c r="A7" s="84" t="s">
        <v>32</v>
      </c>
      <c r="B7" s="84"/>
      <c r="C7" s="35">
        <v>1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.75">
      <c r="A8" s="87" t="s">
        <v>33</v>
      </c>
      <c r="B8" s="87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7"/>
      <c r="AD8" s="57"/>
      <c r="AE8" s="57"/>
      <c r="AF8" s="57"/>
    </row>
    <row r="9" spans="1:32" ht="17.25" customHeight="1">
      <c r="A9" s="88" t="s">
        <v>34</v>
      </c>
      <c r="B9" s="88"/>
      <c r="C9" s="35">
        <v>1</v>
      </c>
      <c r="D9" s="35">
        <v>1</v>
      </c>
      <c r="E9" s="35">
        <v>1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23.25" customHeight="1">
      <c r="A10" s="88" t="s">
        <v>35</v>
      </c>
      <c r="B10" s="88"/>
      <c r="C10" s="35">
        <v>1</v>
      </c>
      <c r="D10" s="35"/>
      <c r="E10" s="35">
        <v>1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23.25" customHeight="1">
      <c r="A11" s="91" t="s">
        <v>36</v>
      </c>
      <c r="B11" s="91"/>
      <c r="C11" s="35">
        <v>1</v>
      </c>
      <c r="D11" s="35"/>
      <c r="E11" s="35">
        <v>1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24" customHeight="1">
      <c r="A12" s="84" t="s">
        <v>37</v>
      </c>
      <c r="B12" s="84"/>
      <c r="C12" s="35">
        <v>1</v>
      </c>
      <c r="D12" s="35">
        <v>1</v>
      </c>
      <c r="E12" s="35">
        <v>1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.75">
      <c r="A13" s="87" t="s">
        <v>38</v>
      </c>
      <c r="B13" s="87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7"/>
      <c r="AD13" s="57"/>
      <c r="AE13" s="57"/>
      <c r="AF13" s="57"/>
    </row>
    <row r="14" spans="1:32" ht="12.75">
      <c r="A14" s="88" t="s">
        <v>39</v>
      </c>
      <c r="B14" s="88"/>
      <c r="C14" s="35">
        <v>1</v>
      </c>
      <c r="D14" s="35">
        <v>1</v>
      </c>
      <c r="E14" s="35">
        <v>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</row>
    <row r="15" spans="1:32" ht="12.75">
      <c r="A15" s="91" t="s">
        <v>40</v>
      </c>
      <c r="B15" s="91"/>
      <c r="C15" s="35"/>
      <c r="D15" s="35">
        <v>1</v>
      </c>
      <c r="E15" s="35">
        <v>1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</row>
    <row r="16" spans="1:32" ht="12.75">
      <c r="A16" s="88" t="s">
        <v>41</v>
      </c>
      <c r="B16" s="88"/>
      <c r="C16" s="35">
        <v>1</v>
      </c>
      <c r="D16" s="35">
        <v>1</v>
      </c>
      <c r="E16" s="35">
        <v>1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32" ht="12.75">
      <c r="A17" s="88" t="s">
        <v>42</v>
      </c>
      <c r="B17" s="88"/>
      <c r="C17" s="35">
        <v>1</v>
      </c>
      <c r="D17" s="35">
        <v>1</v>
      </c>
      <c r="E17" s="35">
        <v>1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</row>
    <row r="18" spans="1:32" ht="12.75">
      <c r="A18" s="88" t="s">
        <v>43</v>
      </c>
      <c r="B18" s="88"/>
      <c r="C18" s="35">
        <v>1</v>
      </c>
      <c r="D18" s="35">
        <v>1</v>
      </c>
      <c r="E18" s="35">
        <v>1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</row>
    <row r="19" spans="1:32" ht="12.75">
      <c r="A19" s="84" t="s">
        <v>44</v>
      </c>
      <c r="B19" s="84"/>
      <c r="C19" s="35">
        <v>1</v>
      </c>
      <c r="D19" s="35">
        <v>1</v>
      </c>
      <c r="E19" s="35">
        <v>1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1:32" ht="15.75">
      <c r="A20" s="87" t="s">
        <v>45</v>
      </c>
      <c r="B20" s="87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</row>
    <row r="21" spans="1:32" ht="24.75" customHeight="1">
      <c r="A21" s="91" t="s">
        <v>46</v>
      </c>
      <c r="B21" s="91"/>
      <c r="C21" s="35">
        <v>1</v>
      </c>
      <c r="D21" s="35">
        <v>1</v>
      </c>
      <c r="E21" s="35">
        <v>1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</row>
    <row r="22" spans="1:32" ht="12.75">
      <c r="A22" s="88" t="s">
        <v>47</v>
      </c>
      <c r="B22" s="88"/>
      <c r="C22" s="35">
        <v>1</v>
      </c>
      <c r="D22" s="35">
        <v>1</v>
      </c>
      <c r="E22" s="35">
        <v>1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</row>
    <row r="23" spans="1:32" ht="12.75">
      <c r="A23" s="88" t="s">
        <v>48</v>
      </c>
      <c r="B23" s="88"/>
      <c r="C23" s="35">
        <v>1</v>
      </c>
      <c r="D23" s="35">
        <v>1</v>
      </c>
      <c r="E23" s="35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1:32" ht="12.75">
      <c r="A24" s="84" t="s">
        <v>49</v>
      </c>
      <c r="B24" s="84"/>
      <c r="C24" s="35">
        <v>1</v>
      </c>
      <c r="D24" s="35">
        <v>1</v>
      </c>
      <c r="E24" s="35">
        <v>1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1:32" ht="15.75">
      <c r="A25" s="87" t="s">
        <v>50</v>
      </c>
      <c r="B25" s="87"/>
      <c r="C25" s="56"/>
      <c r="D25" s="56"/>
      <c r="E25" s="56">
        <v>1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7"/>
      <c r="AD25" s="57"/>
      <c r="AE25" s="57"/>
      <c r="AF25" s="57"/>
    </row>
    <row r="26" spans="1:32" ht="12.75">
      <c r="A26" s="88" t="s">
        <v>51</v>
      </c>
      <c r="B26" s="88"/>
      <c r="C26" s="35">
        <v>1</v>
      </c>
      <c r="D26" s="35">
        <v>1</v>
      </c>
      <c r="E26" s="35">
        <v>1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</row>
    <row r="27" spans="1:32" ht="12.75">
      <c r="A27" s="88" t="s">
        <v>52</v>
      </c>
      <c r="B27" s="88"/>
      <c r="C27" s="35">
        <v>1</v>
      </c>
      <c r="D27" s="35">
        <v>1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</row>
    <row r="28" spans="1:32" ht="12.75">
      <c r="A28" s="88" t="s">
        <v>81</v>
      </c>
      <c r="B28" s="88"/>
      <c r="C28" s="35">
        <v>1</v>
      </c>
      <c r="D28" s="35">
        <v>1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</row>
    <row r="29" spans="1:32" ht="12.75">
      <c r="A29" s="84" t="s">
        <v>53</v>
      </c>
      <c r="B29" s="84"/>
      <c r="C29" s="35">
        <v>1</v>
      </c>
      <c r="D29" s="35">
        <v>1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</row>
    <row r="30" spans="1:32" s="48" customFormat="1" ht="13.5" customHeight="1">
      <c r="A30" s="89"/>
      <c r="B30" s="90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</row>
    <row r="31" spans="1:32" ht="12.75">
      <c r="A31" s="85" t="s">
        <v>54</v>
      </c>
      <c r="B31" s="86"/>
      <c r="C31" s="73">
        <f aca="true" t="shared" si="0" ref="C31:AF31">IF((COUNTA(C4:C7)+COUNTA(C9:C12)+COUNTA(C14:C19)+COUNTA(C21:C24)+COUNTA(C26:C29)&gt;17)+(COUNTA(C4:C7)&gt;1)+(COUNTA(C9:C12)&gt;1)+(COUNTA(C14:C19)&gt;2)+(COUNTA(C21:C24)&gt;1)+(COUNTA(C26:C29)&gt;1)=6,1,"")</f>
        <v>1</v>
      </c>
      <c r="D31" s="73">
        <f t="shared" si="0"/>
        <v>1</v>
      </c>
      <c r="E31" s="73">
        <f t="shared" si="0"/>
      </c>
      <c r="F31" s="73">
        <f t="shared" si="0"/>
      </c>
      <c r="G31" s="73">
        <f t="shared" si="0"/>
      </c>
      <c r="H31" s="73">
        <f t="shared" si="0"/>
      </c>
      <c r="I31" s="73">
        <f t="shared" si="0"/>
      </c>
      <c r="J31" s="73">
        <f t="shared" si="0"/>
      </c>
      <c r="K31" s="73">
        <f t="shared" si="0"/>
      </c>
      <c r="L31" s="73">
        <f t="shared" si="0"/>
      </c>
      <c r="M31" s="73">
        <f t="shared" si="0"/>
      </c>
      <c r="N31" s="73">
        <f t="shared" si="0"/>
      </c>
      <c r="O31" s="73">
        <f t="shared" si="0"/>
      </c>
      <c r="P31" s="73">
        <f t="shared" si="0"/>
      </c>
      <c r="Q31" s="73">
        <f t="shared" si="0"/>
      </c>
      <c r="R31" s="73">
        <f t="shared" si="0"/>
      </c>
      <c r="S31" s="73">
        <f t="shared" si="0"/>
      </c>
      <c r="T31" s="73">
        <f t="shared" si="0"/>
      </c>
      <c r="U31" s="73">
        <f t="shared" si="0"/>
      </c>
      <c r="V31" s="73">
        <f t="shared" si="0"/>
      </c>
      <c r="W31" s="73">
        <f t="shared" si="0"/>
      </c>
      <c r="X31" s="73">
        <f t="shared" si="0"/>
      </c>
      <c r="Y31" s="73">
        <f t="shared" si="0"/>
      </c>
      <c r="Z31" s="73">
        <f t="shared" si="0"/>
      </c>
      <c r="AA31" s="73">
        <f t="shared" si="0"/>
      </c>
      <c r="AB31" s="73">
        <f t="shared" si="0"/>
      </c>
      <c r="AC31" s="73">
        <f t="shared" si="0"/>
      </c>
      <c r="AD31" s="73">
        <f t="shared" si="0"/>
      </c>
      <c r="AE31" s="73">
        <f t="shared" si="0"/>
      </c>
      <c r="AF31" s="73">
        <f t="shared" si="0"/>
      </c>
    </row>
    <row r="32" spans="1:32" ht="12.75">
      <c r="A32" s="36" t="s">
        <v>55</v>
      </c>
      <c r="B32" s="37"/>
      <c r="C32" s="38">
        <f aca="true" t="shared" si="1" ref="C32:AF32">COUNTA(C4:C7)+COUNTA(C9:C12)+COUNTA(C14:C19)+COUNTA(C21:C24)+COUNTA(C26:C29)</f>
        <v>20</v>
      </c>
      <c r="D32" s="38">
        <f t="shared" si="1"/>
        <v>18</v>
      </c>
      <c r="E32" s="38">
        <f t="shared" si="1"/>
        <v>18</v>
      </c>
      <c r="F32" s="38">
        <f t="shared" si="1"/>
        <v>0</v>
      </c>
      <c r="G32" s="38">
        <f t="shared" si="1"/>
        <v>0</v>
      </c>
      <c r="H32" s="38">
        <f t="shared" si="1"/>
        <v>0</v>
      </c>
      <c r="I32" s="38">
        <f t="shared" si="1"/>
        <v>0</v>
      </c>
      <c r="J32" s="38">
        <f t="shared" si="1"/>
        <v>0</v>
      </c>
      <c r="K32" s="38">
        <f t="shared" si="1"/>
        <v>0</v>
      </c>
      <c r="L32" s="38">
        <f t="shared" si="1"/>
        <v>0</v>
      </c>
      <c r="M32" s="38">
        <f t="shared" si="1"/>
        <v>0</v>
      </c>
      <c r="N32" s="38">
        <f t="shared" si="1"/>
        <v>0</v>
      </c>
      <c r="O32" s="38">
        <f t="shared" si="1"/>
        <v>0</v>
      </c>
      <c r="P32" s="38">
        <f t="shared" si="1"/>
        <v>0</v>
      </c>
      <c r="Q32" s="38">
        <f t="shared" si="1"/>
        <v>0</v>
      </c>
      <c r="R32" s="38">
        <f t="shared" si="1"/>
        <v>0</v>
      </c>
      <c r="S32" s="38">
        <f t="shared" si="1"/>
        <v>0</v>
      </c>
      <c r="T32" s="38">
        <f t="shared" si="1"/>
        <v>0</v>
      </c>
      <c r="U32" s="38">
        <f t="shared" si="1"/>
        <v>0</v>
      </c>
      <c r="V32" s="38">
        <f t="shared" si="1"/>
        <v>0</v>
      </c>
      <c r="W32" s="38">
        <f t="shared" si="1"/>
        <v>0</v>
      </c>
      <c r="X32" s="38">
        <f t="shared" si="1"/>
        <v>0</v>
      </c>
      <c r="Y32" s="38">
        <f t="shared" si="1"/>
        <v>0</v>
      </c>
      <c r="Z32" s="38">
        <f t="shared" si="1"/>
        <v>0</v>
      </c>
      <c r="AA32" s="38">
        <f t="shared" si="1"/>
        <v>0</v>
      </c>
      <c r="AB32" s="38">
        <f t="shared" si="1"/>
        <v>0</v>
      </c>
      <c r="AC32" s="38">
        <f t="shared" si="1"/>
        <v>0</v>
      </c>
      <c r="AD32" s="38">
        <f t="shared" si="1"/>
        <v>0</v>
      </c>
      <c r="AE32" s="38">
        <f t="shared" si="1"/>
        <v>0</v>
      </c>
      <c r="AF32" s="38">
        <f t="shared" si="1"/>
        <v>0</v>
      </c>
    </row>
    <row r="33" ht="15.75"/>
    <row r="34" ht="15.75"/>
    <row r="35" ht="15.75"/>
  </sheetData>
  <sheetProtection sheet="1" objects="1" scenarios="1"/>
  <mergeCells count="59">
    <mergeCell ref="C1:C3"/>
    <mergeCell ref="D1:D3"/>
    <mergeCell ref="E1:E3"/>
    <mergeCell ref="F1:F3"/>
    <mergeCell ref="K1:K3"/>
    <mergeCell ref="G1:G3"/>
    <mergeCell ref="H1:H3"/>
    <mergeCell ref="I1:I3"/>
    <mergeCell ref="J1:J3"/>
    <mergeCell ref="U1:U3"/>
    <mergeCell ref="V1:V3"/>
    <mergeCell ref="L1:L3"/>
    <mergeCell ref="N1:N3"/>
    <mergeCell ref="O1:O3"/>
    <mergeCell ref="P1:P3"/>
    <mergeCell ref="M1:M3"/>
    <mergeCell ref="AC1:AC3"/>
    <mergeCell ref="AD1:AD3"/>
    <mergeCell ref="W1:W3"/>
    <mergeCell ref="X1:X3"/>
    <mergeCell ref="Q1:Q3"/>
    <mergeCell ref="R1:R3"/>
    <mergeCell ref="Y1:Y3"/>
    <mergeCell ref="Z1:Z3"/>
    <mergeCell ref="S1:S3"/>
    <mergeCell ref="T1:T3"/>
    <mergeCell ref="A5:B5"/>
    <mergeCell ref="A6:B6"/>
    <mergeCell ref="A7:B7"/>
    <mergeCell ref="A8:B8"/>
    <mergeCell ref="AE1:AE3"/>
    <mergeCell ref="AF1:AF3"/>
    <mergeCell ref="A3:B3"/>
    <mergeCell ref="A4:B4"/>
    <mergeCell ref="AA1:AA3"/>
    <mergeCell ref="AB1:AB3"/>
    <mergeCell ref="A13:B13"/>
    <mergeCell ref="A14:B14"/>
    <mergeCell ref="A15:B15"/>
    <mergeCell ref="A16:B16"/>
    <mergeCell ref="A9:B9"/>
    <mergeCell ref="A10:B10"/>
    <mergeCell ref="A11:B11"/>
    <mergeCell ref="A12:B12"/>
    <mergeCell ref="A21:B21"/>
    <mergeCell ref="A22:B22"/>
    <mergeCell ref="A23:B23"/>
    <mergeCell ref="A24:B24"/>
    <mergeCell ref="A17:B17"/>
    <mergeCell ref="A18:B18"/>
    <mergeCell ref="A19:B19"/>
    <mergeCell ref="A20:B20"/>
    <mergeCell ref="A29:B29"/>
    <mergeCell ref="A31:B31"/>
    <mergeCell ref="A25:B25"/>
    <mergeCell ref="A26:B26"/>
    <mergeCell ref="A27:B27"/>
    <mergeCell ref="A28:B28"/>
    <mergeCell ref="A30:B30"/>
  </mergeCells>
  <conditionalFormatting sqref="C1:AF3">
    <cfRule type="cellIs" priority="1" dxfId="3" operator="equal" stopIfTrue="1">
      <formula>""</formula>
    </cfRule>
  </conditionalFormatting>
  <conditionalFormatting sqref="C26:AF29 C21:AF24 C14:AF19 C4:AF7 C9:AF12 C31:AF31">
    <cfRule type="cellIs" priority="2" dxfId="0" operator="notEqual" stopIfTrue="1">
      <formula>""</formula>
    </cfRule>
  </conditionalFormatting>
  <printOptions/>
  <pageMargins left="0.5513888888888889" right="0.5513888888888889" top="0.43333333333333335" bottom="0.5118055555555556" header="0" footer="0"/>
  <pageSetup fitToHeight="0"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B1:N22"/>
  <sheetViews>
    <sheetView showGridLines="0" zoomScalePageLayoutView="0" workbookViewId="0" topLeftCell="A1">
      <selection activeCell="B8" sqref="B8:F8"/>
    </sheetView>
  </sheetViews>
  <sheetFormatPr defaultColWidth="11.7109375" defaultRowHeight="12.75"/>
  <cols>
    <col min="1" max="1" width="1.7109375" style="1" customWidth="1"/>
    <col min="2" max="2" width="19.8515625" style="17" customWidth="1"/>
    <col min="3" max="3" width="27.421875" style="17" customWidth="1"/>
    <col min="4" max="4" width="8.00390625" style="17" customWidth="1"/>
    <col min="5" max="5" width="4.421875" style="17" customWidth="1"/>
    <col min="6" max="6" width="1.421875" style="17" customWidth="1"/>
    <col min="7" max="7" width="4.57421875" style="1" customWidth="1"/>
    <col min="8" max="8" width="3.7109375" style="1" customWidth="1"/>
    <col min="9" max="9" width="11.7109375" style="1" customWidth="1"/>
    <col min="10" max="10" width="10.57421875" style="1" customWidth="1"/>
    <col min="11" max="12" width="11.7109375" style="1" customWidth="1"/>
    <col min="13" max="13" width="14.7109375" style="1" customWidth="1"/>
    <col min="14" max="14" width="4.57421875" style="1" customWidth="1"/>
    <col min="15" max="15" width="1.421875" style="1" customWidth="1"/>
    <col min="16" max="16" width="2.00390625" style="1" customWidth="1"/>
    <col min="17" max="16384" width="11.7109375" style="1" customWidth="1"/>
  </cols>
  <sheetData>
    <row r="1" spans="2:14" ht="18" customHeight="1">
      <c r="B1" s="1"/>
      <c r="C1" s="1"/>
      <c r="M1" s="58">
        <f>accueil!H1</f>
        <v>2</v>
      </c>
      <c r="N1" s="102" t="s">
        <v>14</v>
      </c>
    </row>
    <row r="2" spans="2:14" ht="22.5" customHeight="1">
      <c r="B2" s="18"/>
      <c r="C2" s="19">
        <v>2</v>
      </c>
      <c r="I2" s="99" t="s">
        <v>15</v>
      </c>
      <c r="J2" s="99"/>
      <c r="K2" s="99"/>
      <c r="L2" s="99"/>
      <c r="M2" s="99"/>
      <c r="N2" s="102"/>
    </row>
    <row r="3" spans="3:14" ht="24" customHeight="1">
      <c r="C3" s="47">
        <f>INDEX(classe!C30:AF30,C2)</f>
        <v>0</v>
      </c>
      <c r="I3" s="94" t="s">
        <v>73</v>
      </c>
      <c r="J3" s="94"/>
      <c r="K3" s="94"/>
      <c r="L3" s="94"/>
      <c r="M3" s="94"/>
      <c r="N3" s="21">
        <f>IF(ISERROR($C$2),"",IF($C$2=0,"",IF(INDEX(classe!$C$1:$AF$32,21,$C$2)="",0,1)))</f>
        <v>1</v>
      </c>
    </row>
    <row r="4" spans="2:14" ht="22.5" customHeight="1">
      <c r="B4" s="22" t="s">
        <v>16</v>
      </c>
      <c r="C4" s="103" t="str">
        <f>IF(ISERROR($C$2),"",IF($C$2=0,"",INDEX(accueil!I2:I31,$C$2,1)))</f>
        <v>Charline  DUPONT</v>
      </c>
      <c r="D4" s="103"/>
      <c r="E4" s="23"/>
      <c r="F4" s="24"/>
      <c r="I4" s="94" t="s">
        <v>17</v>
      </c>
      <c r="J4" s="94"/>
      <c r="K4" s="94"/>
      <c r="L4" s="94"/>
      <c r="M4" s="94"/>
      <c r="N4" s="21">
        <f>IF(ISERROR($C$2),"",IF($C$2=0,"",IF(INDEX(classe!$C$1:$AF$32,22,$C$2)="",0,1)))</f>
        <v>1</v>
      </c>
    </row>
    <row r="5" spans="2:14" ht="22.5" customHeight="1">
      <c r="B5" s="25" t="s">
        <v>18</v>
      </c>
      <c r="C5" s="26">
        <f>IF(ISERROR($C$2),"",IF(C2=0,"",IF(INDEX(accueil!$I$2:$J$31,$C$2,2)="","",INDEX(accueil!$I$2:$J$31,$C$2,2))))</f>
        <v>36809</v>
      </c>
      <c r="D5" s="27"/>
      <c r="E5" s="27"/>
      <c r="F5" s="28"/>
      <c r="G5" s="102" t="s">
        <v>19</v>
      </c>
      <c r="I5" s="94" t="s">
        <v>74</v>
      </c>
      <c r="J5" s="94"/>
      <c r="K5" s="94"/>
      <c r="L5" s="94"/>
      <c r="M5" s="94"/>
      <c r="N5" s="21">
        <f>IF(ISERROR($C$2),"",IF($C$2=0,"",IF(INDEX(classe!$C$1:$AF$32,23,$C$2)="",0,1)))</f>
        <v>1</v>
      </c>
    </row>
    <row r="6" spans="2:14" ht="22.5" customHeight="1">
      <c r="B6" s="99" t="s">
        <v>20</v>
      </c>
      <c r="C6" s="99"/>
      <c r="D6" s="99"/>
      <c r="E6" s="99"/>
      <c r="F6" s="99"/>
      <c r="G6" s="102"/>
      <c r="I6" s="94" t="s">
        <v>75</v>
      </c>
      <c r="J6" s="94"/>
      <c r="K6" s="94"/>
      <c r="L6" s="94"/>
      <c r="M6" s="94"/>
      <c r="N6" s="21">
        <f>IF(ISERROR($C$2),"",IF($C$2=0,"",IF(INDEX(classe!$C$1:$AF$32,24,$C$2)="",0,1)))</f>
        <v>1</v>
      </c>
    </row>
    <row r="7" spans="2:14" ht="24" customHeight="1">
      <c r="B7" s="94" t="s">
        <v>62</v>
      </c>
      <c r="C7" s="94"/>
      <c r="D7" s="94"/>
      <c r="E7" s="94"/>
      <c r="F7" s="94"/>
      <c r="G7" s="29">
        <f>IF(ISERROR($C$2),"",IF($C$2=0,"",IF(INDEX(classe!$C$1:$AF$32,4,$C$2)="",0,1)))</f>
        <v>1</v>
      </c>
      <c r="I7" s="99" t="s">
        <v>21</v>
      </c>
      <c r="J7" s="99"/>
      <c r="K7" s="99"/>
      <c r="L7" s="99"/>
      <c r="M7" s="99"/>
      <c r="N7" s="20"/>
    </row>
    <row r="8" spans="2:14" ht="22.5" customHeight="1">
      <c r="B8" s="94" t="s">
        <v>61</v>
      </c>
      <c r="C8" s="94"/>
      <c r="D8" s="94"/>
      <c r="E8" s="94"/>
      <c r="F8" s="94"/>
      <c r="G8" s="29">
        <f>IF(ISERROR($C$2),"",IF($C$2=0,"",IF(INDEX(classe!$C$1:$AF$32,5,$C$2)="",0,1)))</f>
        <v>1</v>
      </c>
      <c r="I8" s="94" t="s">
        <v>76</v>
      </c>
      <c r="J8" s="94"/>
      <c r="K8" s="94"/>
      <c r="L8" s="94"/>
      <c r="M8" s="94"/>
      <c r="N8" s="21">
        <f>IF(ISERROR($C$2),"",IF($C$2=0,"",IF(INDEX(classe!$C$1:$AF$32,26,$C$2)="",0,1)))</f>
        <v>1</v>
      </c>
    </row>
    <row r="9" spans="2:14" ht="22.5" customHeight="1">
      <c r="B9" s="94" t="s">
        <v>60</v>
      </c>
      <c r="C9" s="94"/>
      <c r="D9" s="94"/>
      <c r="E9" s="94"/>
      <c r="F9" s="94"/>
      <c r="G9" s="29">
        <f>IF(ISERROR($C$2),"",IF($C$2=0,"",IF(INDEX(classe!$C$1:$AF$32,6,$C$2)="",0,1)))</f>
        <v>0</v>
      </c>
      <c r="I9" s="94" t="s">
        <v>77</v>
      </c>
      <c r="J9" s="94"/>
      <c r="K9" s="94"/>
      <c r="L9" s="94"/>
      <c r="M9" s="94"/>
      <c r="N9" s="21">
        <f>IF(ISERROR($C$2),"",IF($C$2=0,"",IF(INDEX(classe!$C$1:$AF$32,27,$C$2)="",0,1)))</f>
        <v>1</v>
      </c>
    </row>
    <row r="10" spans="2:14" ht="22.5" customHeight="1">
      <c r="B10" s="94" t="s">
        <v>59</v>
      </c>
      <c r="C10" s="94"/>
      <c r="D10" s="94"/>
      <c r="E10" s="94"/>
      <c r="F10" s="94"/>
      <c r="G10" s="29">
        <f>IF(ISERROR($C$2),"",IF($C$2=0,"",IF(INDEX(classe!$C$1:$AF$32,7,$C$2)="",0,1)))</f>
        <v>0</v>
      </c>
      <c r="I10" s="94" t="s">
        <v>78</v>
      </c>
      <c r="J10" s="94"/>
      <c r="K10" s="94"/>
      <c r="L10" s="94"/>
      <c r="M10" s="94"/>
      <c r="N10" s="21">
        <f>IF(ISERROR($C$2),"",IF($C$2=0,"",IF(INDEX(classe!$C$1:$AF$32,28,$C$2)="",0,1)))</f>
        <v>1</v>
      </c>
    </row>
    <row r="11" spans="2:14" ht="22.5" customHeight="1">
      <c r="B11" s="99" t="s">
        <v>22</v>
      </c>
      <c r="C11" s="99"/>
      <c r="D11" s="99"/>
      <c r="E11" s="99"/>
      <c r="F11" s="99"/>
      <c r="G11" s="20"/>
      <c r="I11" s="94" t="s">
        <v>79</v>
      </c>
      <c r="J11" s="94"/>
      <c r="K11" s="94"/>
      <c r="L11" s="94"/>
      <c r="M11" s="94"/>
      <c r="N11" s="21">
        <f>IF(ISERROR($C$2),"",IF($C$2=0,"",IF(INDEX(classe!$C$1:$AF$32,29,$C$2)="",0,1)))</f>
        <v>1</v>
      </c>
    </row>
    <row r="12" spans="2:7" ht="24" customHeight="1">
      <c r="B12" s="94" t="s">
        <v>63</v>
      </c>
      <c r="C12" s="94"/>
      <c r="D12" s="94"/>
      <c r="E12" s="94"/>
      <c r="F12" s="94"/>
      <c r="G12" s="29">
        <f>IF(ISERROR($C$2),"",IF($C$2=0,"",IF(INDEX(classe!$C$1:$AF$32,9,$C$2)="",0,1)))</f>
        <v>1</v>
      </c>
    </row>
    <row r="13" spans="2:14" ht="24" customHeight="1">
      <c r="B13" s="94" t="s">
        <v>64</v>
      </c>
      <c r="C13" s="94"/>
      <c r="D13" s="94"/>
      <c r="E13" s="94"/>
      <c r="F13" s="94"/>
      <c r="G13" s="29">
        <f>IF(ISERROR($C$2),"",IF($C$2=0,"",IF(INDEX(classe!$C$1:$AF$32,10,$C$2)="",0,1)))</f>
        <v>0</v>
      </c>
      <c r="I13" s="101" t="str">
        <f>IF(ISERROR($C$2),"",IF($C$2=0,"",IF(INDEX(classe!$C$1:$AF$32,32,$C$2)&gt;0,IF(INDEX(classe!$C$1:$AF$32,31,$C$2)="","Le B2i Niveau École est partiellement délivré à :","Le Brevet Informatique et Internet Niveau École est délivré à :"),"Aucune compétence du B2I n'est validée")))</f>
        <v>Le Brevet Informatique et Internet Niveau École est délivré à :</v>
      </c>
      <c r="J13" s="101"/>
      <c r="K13" s="101"/>
      <c r="L13" s="101"/>
      <c r="M13" s="101"/>
      <c r="N13" s="101"/>
    </row>
    <row r="14" spans="2:14" ht="24" customHeight="1">
      <c r="B14" s="97" t="s">
        <v>65</v>
      </c>
      <c r="C14" s="94"/>
      <c r="D14" s="94"/>
      <c r="E14" s="94"/>
      <c r="F14" s="94"/>
      <c r="G14" s="29">
        <f>IF(ISERROR($C$2),"",IF($C$2=0,"",IF(INDEX(classe!$C$1:$AF$32,11,$C$2)="",0,1)))</f>
        <v>0</v>
      </c>
      <c r="I14" s="98" t="str">
        <f>IF(ISERROR($C$2),"",IF(OR(I13="Aucune compétence du B2I n'est validée",I13=""),"",IF($C$2="","",$C$4)))</f>
        <v>Charline  DUPONT</v>
      </c>
      <c r="J14" s="98"/>
      <c r="K14" s="98"/>
      <c r="L14" s="98"/>
      <c r="M14" s="98"/>
      <c r="N14" s="98"/>
    </row>
    <row r="15" spans="2:11" ht="24" customHeight="1">
      <c r="B15" s="94" t="s">
        <v>66</v>
      </c>
      <c r="C15" s="94"/>
      <c r="D15" s="94"/>
      <c r="E15" s="94"/>
      <c r="F15" s="94"/>
      <c r="G15" s="29">
        <f>IF(ISERROR($C$2),"",IF($C$2=0,"",IF(INDEX(classe!$C$1:$AF$32,12,$C$2)="",0,1)))</f>
        <v>1</v>
      </c>
      <c r="I15" s="30" t="str">
        <f>IF(I14="","","le ")</f>
        <v>le </v>
      </c>
      <c r="J15" s="52">
        <f ca="1">IF(I14="","",TODAY())</f>
        <v>39793</v>
      </c>
      <c r="K15" s="31" t="str">
        <f>IF(I14="","","par le Directeur ou la Directrice de l'école")</f>
        <v>par le Directeur ou la Directrice de l'école</v>
      </c>
    </row>
    <row r="16" spans="2:14" ht="22.5" customHeight="1">
      <c r="B16" s="99" t="s">
        <v>23</v>
      </c>
      <c r="C16" s="99"/>
      <c r="D16" s="99"/>
      <c r="E16" s="99"/>
      <c r="F16" s="99"/>
      <c r="G16" s="20"/>
      <c r="I16" s="1">
        <f>IF(OR(I13="Aucune compétence du B2I n'est validée",I13=""),"Pour obtenir le B2i :","")</f>
      </c>
      <c r="K16" s="100" t="str">
        <f>IF(I14="","",accueil!C4)</f>
        <v>Sacré-Cœur AGEN</v>
      </c>
      <c r="L16" s="100"/>
      <c r="M16" s="100"/>
      <c r="N16" s="100"/>
    </row>
    <row r="17" spans="2:13" ht="26.25" customHeight="1">
      <c r="B17" s="94" t="s">
        <v>67</v>
      </c>
      <c r="C17" s="94"/>
      <c r="D17" s="94"/>
      <c r="E17" s="94"/>
      <c r="F17" s="94"/>
      <c r="G17" s="29">
        <f>IF(ISERROR($C$2),"",IF($C$2=0,"",IF(INDEX(classe!$C$1:$AF$32,14,$C$2)="",0,1)))</f>
        <v>1</v>
      </c>
      <c r="I17" s="96">
        <f>IF(OR(I13="Aucune compétence du B2I n'est validée",I13=""),"- Il faut maîtriser 18 des 22 compétences                            (Chaque domaine sera validé au moins de moitié)","")</f>
      </c>
      <c r="J17" s="96"/>
      <c r="K17" s="96"/>
      <c r="L17" s="96"/>
      <c r="M17" s="32" t="str">
        <f>IF(I14="","","l'élève")</f>
        <v>l'élève</v>
      </c>
    </row>
    <row r="18" spans="2:11" ht="24" customHeight="1">
      <c r="B18" s="94" t="s">
        <v>68</v>
      </c>
      <c r="C18" s="94"/>
      <c r="D18" s="94"/>
      <c r="E18" s="94"/>
      <c r="F18" s="94"/>
      <c r="G18" s="29">
        <f>IF(ISERROR($C$2),"",IF($C$2=0,"",IF(INDEX(classe!$C$1:$AF$32,15,$C$2)="",0,1)))</f>
        <v>1</v>
      </c>
      <c r="K18" s="32" t="str">
        <f>IF(I14="","","cachet de l'école")</f>
        <v>cachet de l'école</v>
      </c>
    </row>
    <row r="19" spans="2:13" ht="22.5" customHeight="1">
      <c r="B19" s="94" t="s">
        <v>69</v>
      </c>
      <c r="C19" s="94"/>
      <c r="D19" s="94"/>
      <c r="E19" s="94"/>
      <c r="F19" s="94"/>
      <c r="G19" s="29">
        <f>IF(ISERROR($C$2),"",IF($C$2=0,"",IF(INDEX(classe!$C$1:$AF$32,16,$C$2)="",0,1)))</f>
        <v>1</v>
      </c>
      <c r="M19" s="32" t="str">
        <f>IF(I14="","","le Directeur (trice)")</f>
        <v>le Directeur (trice)</v>
      </c>
    </row>
    <row r="20" spans="2:13" ht="22.5" customHeight="1">
      <c r="B20" s="94" t="s">
        <v>70</v>
      </c>
      <c r="C20" s="94"/>
      <c r="D20" s="94"/>
      <c r="E20" s="94"/>
      <c r="F20" s="94"/>
      <c r="G20" s="29">
        <f>IF(ISERROR($C$2),"",IF($C$2=0,"",IF(INDEX(classe!$C$1:$AF$32,17,$C$2)="",0,1)))</f>
        <v>1</v>
      </c>
      <c r="M20" s="32"/>
    </row>
    <row r="21" spans="2:7" ht="22.5" customHeight="1">
      <c r="B21" s="94" t="s">
        <v>71</v>
      </c>
      <c r="C21" s="94"/>
      <c r="D21" s="94"/>
      <c r="E21" s="94"/>
      <c r="F21" s="94"/>
      <c r="G21" s="29">
        <f>IF(ISERROR($C$2),"",IF($C$2=0,"",IF(INDEX(classe!$C$1:$AF$32,18,$C$2)="",0,1)))</f>
        <v>1</v>
      </c>
    </row>
    <row r="22" spans="2:14" ht="22.5" customHeight="1">
      <c r="B22" s="94" t="s">
        <v>72</v>
      </c>
      <c r="C22" s="94"/>
      <c r="D22" s="94"/>
      <c r="E22" s="94"/>
      <c r="F22" s="94"/>
      <c r="G22" s="29">
        <f>IF(ISERROR($C$2),"",IF($C$2=0,"",IF(INDEX(classe!$C$1:$AF$32,19,$C$2)="",0,1)))</f>
        <v>1</v>
      </c>
      <c r="I22" s="95" t="s">
        <v>24</v>
      </c>
      <c r="J22" s="95"/>
      <c r="K22" s="95"/>
      <c r="L22" s="95"/>
      <c r="M22" s="95"/>
      <c r="N22" s="95"/>
    </row>
    <row r="23" ht="22.5" customHeight="1"/>
    <row r="24" ht="21" customHeight="1"/>
    <row r="25" ht="21" customHeight="1"/>
    <row r="26" ht="21" customHeight="1"/>
    <row r="27" ht="21" customHeight="1"/>
    <row r="28" ht="22.5" customHeight="1"/>
    <row r="29" ht="21" customHeight="1"/>
    <row r="30" ht="21" customHeight="1"/>
    <row r="31" ht="21" customHeight="1"/>
    <row r="32" ht="21" customHeight="1"/>
    <row r="35" ht="22.5" customHeight="1"/>
    <row r="36" ht="8.25" customHeight="1"/>
    <row r="39" ht="39.75" customHeight="1"/>
    <row r="40" ht="22.5" customHeight="1"/>
    <row r="41" ht="7.5" customHeight="1"/>
  </sheetData>
  <sheetProtection/>
  <mergeCells count="35">
    <mergeCell ref="G5:G6"/>
    <mergeCell ref="I5:M5"/>
    <mergeCell ref="B6:F6"/>
    <mergeCell ref="I6:M6"/>
    <mergeCell ref="N1:N2"/>
    <mergeCell ref="I2:M2"/>
    <mergeCell ref="I3:M3"/>
    <mergeCell ref="C4:D4"/>
    <mergeCell ref="I4:M4"/>
    <mergeCell ref="B9:F9"/>
    <mergeCell ref="I9:M9"/>
    <mergeCell ref="B10:F10"/>
    <mergeCell ref="I10:M10"/>
    <mergeCell ref="B7:F7"/>
    <mergeCell ref="I7:M7"/>
    <mergeCell ref="B8:F8"/>
    <mergeCell ref="I8:M8"/>
    <mergeCell ref="B14:F14"/>
    <mergeCell ref="I14:N14"/>
    <mergeCell ref="B15:F15"/>
    <mergeCell ref="B16:F16"/>
    <mergeCell ref="K16:N16"/>
    <mergeCell ref="B11:F11"/>
    <mergeCell ref="I11:M11"/>
    <mergeCell ref="B12:F12"/>
    <mergeCell ref="B13:F13"/>
    <mergeCell ref="I13:N13"/>
    <mergeCell ref="B21:F21"/>
    <mergeCell ref="B22:F22"/>
    <mergeCell ref="I22:N22"/>
    <mergeCell ref="B17:F17"/>
    <mergeCell ref="B18:F18"/>
    <mergeCell ref="B19:F19"/>
    <mergeCell ref="B20:F20"/>
    <mergeCell ref="I17:L17"/>
  </mergeCells>
  <conditionalFormatting sqref="G6:G10 G12:G15 G17:G22 N3:N6 N8:N11">
    <cfRule type="cellIs" priority="1" dxfId="0" operator="equal" stopIfTrue="1">
      <formula>1</formula>
    </cfRule>
  </conditionalFormatting>
  <printOptions/>
  <pageMargins left="0.5513888888888889" right="0.5513888888888889" top="0.43333333333333335" bottom="0.5118055555555556" header="0" footer="0"/>
  <pageSetup fitToHeight="0" horizontalDpi="300" verticalDpi="3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F585"/>
  <sheetViews>
    <sheetView showGridLines="0" zoomScalePageLayoutView="0" workbookViewId="0" topLeftCell="A1">
      <pane ySplit="3" topLeftCell="A4" activePane="bottomLeft" state="frozen"/>
      <selection pane="topLeft" activeCell="D1" sqref="D1"/>
      <selection pane="bottomLeft" activeCell="H14" sqref="H14"/>
    </sheetView>
  </sheetViews>
  <sheetFormatPr defaultColWidth="11.7109375" defaultRowHeight="12.75"/>
  <cols>
    <col min="1" max="1" width="5.421875" style="0" hidden="1" customWidth="1"/>
    <col min="2" max="3" width="3.28125" style="0" hidden="1" customWidth="1"/>
    <col min="4" max="4" width="3.28125" style="0" customWidth="1"/>
    <col min="5" max="5" width="3.421875" style="0" customWidth="1"/>
    <col min="6" max="6" width="3.00390625" style="0" customWidth="1"/>
    <col min="7" max="9" width="11.7109375" style="0" customWidth="1"/>
    <col min="10" max="10" width="14.421875" style="0" customWidth="1"/>
    <col min="11" max="11" width="14.140625" style="0" customWidth="1"/>
    <col min="12" max="12" width="25.421875" style="0" customWidth="1"/>
  </cols>
  <sheetData>
    <row r="1" spans="5:11" s="1" customFormat="1" ht="12.75">
      <c r="E1" s="104" t="s">
        <v>56</v>
      </c>
      <c r="F1" s="104"/>
      <c r="G1" s="104"/>
      <c r="H1" s="104"/>
      <c r="I1" s="104"/>
      <c r="J1" s="104"/>
      <c r="K1" s="104"/>
    </row>
    <row r="2" spans="5:13" s="1" customFormat="1" ht="19.5" customHeight="1">
      <c r="E2" s="58">
        <f>COUNTIF(E5:E299,"X")</f>
        <v>2</v>
      </c>
      <c r="J2" s="66"/>
      <c r="K2" s="105">
        <f>IF($E$2&gt;30,"Attention ! Vous avez coché plus de 30 noms , vous dépassez la capacité de traitement du classeur.","")</f>
      </c>
      <c r="L2" s="105"/>
      <c r="M2" s="105"/>
    </row>
    <row r="3" spans="6:13" s="1" customFormat="1" ht="13.5" customHeight="1">
      <c r="F3" s="70">
        <v>0</v>
      </c>
      <c r="G3" s="67" t="s">
        <v>82</v>
      </c>
      <c r="H3" s="68"/>
      <c r="I3" s="67" t="s">
        <v>83</v>
      </c>
      <c r="J3" s="69" t="s">
        <v>84</v>
      </c>
      <c r="K3" s="105"/>
      <c r="L3" s="105"/>
      <c r="M3" s="105"/>
    </row>
    <row r="4" spans="7:32" s="46" customFormat="1" ht="12.75">
      <c r="G4" s="62" t="s">
        <v>92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</row>
    <row r="5" spans="1:32" s="46" customFormat="1" ht="12.75">
      <c r="A5" s="46">
        <v>1</v>
      </c>
      <c r="B5" s="46">
        <f aca="true" t="shared" si="0" ref="B5:B34">IF(E5&lt;&gt;"",B4+1,B4)</f>
        <v>1</v>
      </c>
      <c r="C5" s="46">
        <f>IF(B5=B4,"",B5)</f>
        <v>1</v>
      </c>
      <c r="E5" s="51" t="s">
        <v>57</v>
      </c>
      <c r="G5" s="62" t="s">
        <v>89</v>
      </c>
      <c r="H5" s="62"/>
      <c r="I5" s="62" t="s">
        <v>90</v>
      </c>
      <c r="J5" s="63">
        <v>22758</v>
      </c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</row>
    <row r="6" spans="1:32" s="46" customFormat="1" ht="12.75">
      <c r="A6" s="46">
        <v>2</v>
      </c>
      <c r="B6" s="46">
        <f t="shared" si="0"/>
        <v>2</v>
      </c>
      <c r="C6" s="46">
        <f aca="true" t="shared" si="1" ref="C6:C33">IF(B6=B5,"",B6)</f>
        <v>2</v>
      </c>
      <c r="E6" s="51" t="s">
        <v>57</v>
      </c>
      <c r="G6" s="62" t="s">
        <v>98</v>
      </c>
      <c r="H6" s="62"/>
      <c r="I6" s="62" t="s">
        <v>97</v>
      </c>
      <c r="J6" s="63">
        <v>36809</v>
      </c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</row>
    <row r="7" spans="1:32" s="46" customFormat="1" ht="12.75">
      <c r="A7" s="46">
        <v>3</v>
      </c>
      <c r="B7" s="46">
        <f t="shared" si="0"/>
        <v>2</v>
      </c>
      <c r="C7" s="46">
        <f t="shared" si="1"/>
      </c>
      <c r="E7" s="51"/>
      <c r="G7" s="62" t="s">
        <v>99</v>
      </c>
      <c r="H7" s="62"/>
      <c r="I7" s="62" t="s">
        <v>100</v>
      </c>
      <c r="J7" s="63">
        <v>36952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</row>
    <row r="8" spans="1:32" s="46" customFormat="1" ht="12.75">
      <c r="A8" s="46">
        <v>4</v>
      </c>
      <c r="B8" s="46">
        <f t="shared" si="0"/>
        <v>2</v>
      </c>
      <c r="C8" s="46">
        <f t="shared" si="1"/>
      </c>
      <c r="E8" s="51"/>
      <c r="G8" s="62"/>
      <c r="H8" s="62"/>
      <c r="I8" s="62"/>
      <c r="J8" s="63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s="46" customFormat="1" ht="12.75">
      <c r="A9" s="46">
        <v>5</v>
      </c>
      <c r="B9" s="46">
        <f t="shared" si="0"/>
        <v>2</v>
      </c>
      <c r="C9" s="46">
        <f t="shared" si="1"/>
      </c>
      <c r="E9" s="51"/>
      <c r="G9" s="62"/>
      <c r="H9" s="62"/>
      <c r="I9" s="62"/>
      <c r="J9" s="63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s="46" customFormat="1" ht="12.75">
      <c r="A10" s="46">
        <v>6</v>
      </c>
      <c r="B10" s="46">
        <f t="shared" si="0"/>
        <v>2</v>
      </c>
      <c r="C10" s="46">
        <f t="shared" si="1"/>
      </c>
      <c r="E10" s="51"/>
      <c r="G10" s="62"/>
      <c r="H10" s="62"/>
      <c r="I10" s="62"/>
      <c r="J10" s="63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s="46" customFormat="1" ht="12.75">
      <c r="A11" s="46">
        <v>7</v>
      </c>
      <c r="B11" s="46">
        <f t="shared" si="0"/>
        <v>2</v>
      </c>
      <c r="C11" s="46">
        <f t="shared" si="1"/>
      </c>
      <c r="E11" s="51"/>
      <c r="G11" s="62"/>
      <c r="H11" s="62"/>
      <c r="I11" s="62"/>
      <c r="J11" s="63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s="46" customFormat="1" ht="12.75">
      <c r="A12" s="46">
        <v>8</v>
      </c>
      <c r="B12" s="46">
        <f t="shared" si="0"/>
        <v>2</v>
      </c>
      <c r="C12" s="46">
        <f t="shared" si="1"/>
      </c>
      <c r="E12" s="51"/>
      <c r="G12" s="62"/>
      <c r="H12" s="62"/>
      <c r="I12" s="62"/>
      <c r="J12" s="63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s="46" customFormat="1" ht="12.75">
      <c r="A13" s="46">
        <v>9</v>
      </c>
      <c r="B13" s="46">
        <f t="shared" si="0"/>
        <v>2</v>
      </c>
      <c r="C13" s="46">
        <f t="shared" si="1"/>
      </c>
      <c r="E13" s="51"/>
      <c r="G13" s="62"/>
      <c r="H13" s="62"/>
      <c r="I13" s="62"/>
      <c r="J13" s="63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s="46" customFormat="1" ht="12.75">
      <c r="A14" s="46">
        <v>10</v>
      </c>
      <c r="B14" s="46">
        <f t="shared" si="0"/>
        <v>2</v>
      </c>
      <c r="C14" s="46">
        <f t="shared" si="1"/>
      </c>
      <c r="E14" s="51"/>
      <c r="G14" s="62"/>
      <c r="H14" s="62"/>
      <c r="I14" s="62"/>
      <c r="J14" s="63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s="46" customFormat="1" ht="12.75">
      <c r="A15" s="46">
        <v>11</v>
      </c>
      <c r="B15" s="46">
        <f t="shared" si="0"/>
        <v>2</v>
      </c>
      <c r="C15" s="46">
        <f t="shared" si="1"/>
      </c>
      <c r="E15" s="51"/>
      <c r="G15" s="62"/>
      <c r="H15" s="62"/>
      <c r="I15" s="62"/>
      <c r="J15" s="63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s="46" customFormat="1" ht="12.75">
      <c r="A16" s="46">
        <v>12</v>
      </c>
      <c r="B16" s="46">
        <f t="shared" si="0"/>
        <v>2</v>
      </c>
      <c r="C16" s="46">
        <f t="shared" si="1"/>
      </c>
      <c r="E16" s="51"/>
      <c r="G16" s="62"/>
      <c r="H16" s="62"/>
      <c r="I16" s="62"/>
      <c r="J16" s="63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s="46" customFormat="1" ht="12.75">
      <c r="A17" s="46">
        <v>13</v>
      </c>
      <c r="B17" s="46">
        <f t="shared" si="0"/>
        <v>2</v>
      </c>
      <c r="C17" s="46">
        <f t="shared" si="1"/>
      </c>
      <c r="E17" s="51"/>
      <c r="G17" s="62"/>
      <c r="H17" s="62"/>
      <c r="I17" s="62"/>
      <c r="J17" s="63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s="46" customFormat="1" ht="12.75">
      <c r="A18" s="46">
        <v>14</v>
      </c>
      <c r="B18" s="46">
        <f t="shared" si="0"/>
        <v>2</v>
      </c>
      <c r="C18" s="46">
        <f t="shared" si="1"/>
      </c>
      <c r="E18" s="51"/>
      <c r="G18" s="62"/>
      <c r="H18" s="62"/>
      <c r="I18" s="62"/>
      <c r="J18" s="63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s="46" customFormat="1" ht="12.75">
      <c r="A19" s="46">
        <v>15</v>
      </c>
      <c r="B19" s="46">
        <f t="shared" si="0"/>
        <v>2</v>
      </c>
      <c r="C19" s="46">
        <f t="shared" si="1"/>
      </c>
      <c r="E19" s="51"/>
      <c r="G19" s="62"/>
      <c r="H19" s="62"/>
      <c r="I19" s="62"/>
      <c r="J19" s="63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s="46" customFormat="1" ht="12.75">
      <c r="A20" s="46">
        <v>16</v>
      </c>
      <c r="B20" s="46">
        <f t="shared" si="0"/>
        <v>2</v>
      </c>
      <c r="C20" s="46">
        <f t="shared" si="1"/>
      </c>
      <c r="E20" s="51"/>
      <c r="G20" s="62"/>
      <c r="H20" s="62"/>
      <c r="I20" s="62"/>
      <c r="J20" s="63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s="46" customFormat="1" ht="12.75">
      <c r="A21" s="46">
        <v>17</v>
      </c>
      <c r="B21" s="46">
        <f t="shared" si="0"/>
        <v>2</v>
      </c>
      <c r="C21" s="46">
        <f t="shared" si="1"/>
      </c>
      <c r="E21" s="51"/>
      <c r="G21" s="62"/>
      <c r="H21" s="62"/>
      <c r="I21" s="62"/>
      <c r="J21" s="63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</row>
    <row r="22" spans="1:32" s="46" customFormat="1" ht="12.75">
      <c r="A22" s="46">
        <v>18</v>
      </c>
      <c r="B22" s="46">
        <f t="shared" si="0"/>
        <v>2</v>
      </c>
      <c r="C22" s="46">
        <f t="shared" si="1"/>
      </c>
      <c r="E22" s="51"/>
      <c r="G22" s="62"/>
      <c r="H22" s="62"/>
      <c r="I22" s="62"/>
      <c r="J22" s="63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</row>
    <row r="23" spans="1:32" s="46" customFormat="1" ht="12.75">
      <c r="A23" s="46">
        <v>19</v>
      </c>
      <c r="B23" s="46">
        <f t="shared" si="0"/>
        <v>2</v>
      </c>
      <c r="C23" s="46">
        <f t="shared" si="1"/>
      </c>
      <c r="E23" s="51"/>
      <c r="G23" s="62"/>
      <c r="H23" s="62"/>
      <c r="I23" s="62"/>
      <c r="J23" s="63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</row>
    <row r="24" spans="1:32" s="46" customFormat="1" ht="12.75">
      <c r="A24" s="46">
        <v>20</v>
      </c>
      <c r="B24" s="46">
        <f t="shared" si="0"/>
        <v>2</v>
      </c>
      <c r="C24" s="46">
        <f t="shared" si="1"/>
      </c>
      <c r="E24" s="51"/>
      <c r="G24" s="62"/>
      <c r="H24" s="62"/>
      <c r="I24" s="62"/>
      <c r="J24" s="63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</row>
    <row r="25" spans="1:32" s="46" customFormat="1" ht="12.75">
      <c r="A25" s="46">
        <v>21</v>
      </c>
      <c r="B25" s="46">
        <f t="shared" si="0"/>
        <v>2</v>
      </c>
      <c r="C25" s="46">
        <f t="shared" si="1"/>
      </c>
      <c r="E25" s="51"/>
      <c r="G25" s="62"/>
      <c r="H25" s="62"/>
      <c r="I25" s="62"/>
      <c r="J25" s="63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</row>
    <row r="26" spans="1:32" s="46" customFormat="1" ht="12.75">
      <c r="A26" s="46">
        <v>22</v>
      </c>
      <c r="B26" s="46">
        <f t="shared" si="0"/>
        <v>2</v>
      </c>
      <c r="C26" s="46">
        <f t="shared" si="1"/>
      </c>
      <c r="E26" s="51"/>
      <c r="G26" s="62"/>
      <c r="H26" s="62"/>
      <c r="I26" s="62"/>
      <c r="J26" s="63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</row>
    <row r="27" spans="1:32" s="46" customFormat="1" ht="12.75">
      <c r="A27" s="46">
        <v>23</v>
      </c>
      <c r="B27" s="46">
        <f t="shared" si="0"/>
        <v>2</v>
      </c>
      <c r="C27" s="46">
        <f>IF(B27=B26,"",B27)</f>
      </c>
      <c r="E27" s="51"/>
      <c r="G27" s="62"/>
      <c r="H27" s="62"/>
      <c r="I27" s="62"/>
      <c r="J27" s="63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</row>
    <row r="28" spans="1:32" s="46" customFormat="1" ht="12.75">
      <c r="A28" s="46">
        <v>24</v>
      </c>
      <c r="B28" s="46">
        <f t="shared" si="0"/>
        <v>2</v>
      </c>
      <c r="C28" s="46">
        <f t="shared" si="1"/>
      </c>
      <c r="E28" s="51"/>
      <c r="G28" s="62"/>
      <c r="H28" s="62"/>
      <c r="I28" s="62"/>
      <c r="J28" s="63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</row>
    <row r="29" spans="1:32" s="46" customFormat="1" ht="12.75">
      <c r="A29" s="46">
        <v>25</v>
      </c>
      <c r="B29" s="46">
        <f t="shared" si="0"/>
        <v>2</v>
      </c>
      <c r="C29" s="46">
        <f t="shared" si="1"/>
      </c>
      <c r="E29" s="51"/>
      <c r="G29" s="62"/>
      <c r="H29" s="62"/>
      <c r="I29" s="62"/>
      <c r="J29" s="63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</row>
    <row r="30" spans="1:32" s="46" customFormat="1" ht="12.75">
      <c r="A30" s="46">
        <v>26</v>
      </c>
      <c r="B30" s="46">
        <f t="shared" si="0"/>
        <v>2</v>
      </c>
      <c r="C30" s="46">
        <f t="shared" si="1"/>
      </c>
      <c r="E30" s="51"/>
      <c r="G30" s="62"/>
      <c r="H30" s="62"/>
      <c r="I30" s="62"/>
      <c r="J30" s="63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</row>
    <row r="31" spans="1:32" s="46" customFormat="1" ht="12.75">
      <c r="A31" s="46">
        <v>27</v>
      </c>
      <c r="B31" s="46">
        <f t="shared" si="0"/>
        <v>2</v>
      </c>
      <c r="C31" s="46">
        <f t="shared" si="1"/>
      </c>
      <c r="E31" s="51"/>
      <c r="G31" s="62"/>
      <c r="H31" s="62"/>
      <c r="I31" s="62"/>
      <c r="J31" s="63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</row>
    <row r="32" spans="1:32" s="46" customFormat="1" ht="12.75">
      <c r="A32" s="46">
        <v>28</v>
      </c>
      <c r="B32" s="46">
        <f t="shared" si="0"/>
        <v>2</v>
      </c>
      <c r="C32" s="46">
        <f t="shared" si="1"/>
      </c>
      <c r="E32" s="51"/>
      <c r="G32" s="62"/>
      <c r="H32" s="62"/>
      <c r="I32" s="62"/>
      <c r="J32" s="63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</row>
    <row r="33" spans="1:32" s="46" customFormat="1" ht="12.75">
      <c r="A33" s="46">
        <v>29</v>
      </c>
      <c r="B33" s="46">
        <f t="shared" si="0"/>
        <v>2</v>
      </c>
      <c r="C33" s="46">
        <f t="shared" si="1"/>
      </c>
      <c r="E33" s="51"/>
      <c r="G33" s="62"/>
      <c r="H33" s="62"/>
      <c r="I33" s="62"/>
      <c r="J33" s="63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</row>
    <row r="34" spans="1:32" s="46" customFormat="1" ht="12.75">
      <c r="A34" s="46">
        <v>30</v>
      </c>
      <c r="B34" s="46">
        <f t="shared" si="0"/>
        <v>2</v>
      </c>
      <c r="C34" s="46">
        <f>IF(B34=B33,"",B34)</f>
      </c>
      <c r="E34" s="51"/>
      <c r="G34" s="62"/>
      <c r="H34" s="62"/>
      <c r="I34" s="62"/>
      <c r="J34" s="63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</row>
    <row r="35" spans="1:32" s="46" customFormat="1" ht="12.75">
      <c r="A35" s="46">
        <v>31</v>
      </c>
      <c r="B35" s="46">
        <f aca="true" t="shared" si="2" ref="B35:B98">IF(E35&lt;&gt;"",B34+1,B34)</f>
        <v>2</v>
      </c>
      <c r="C35" s="46">
        <f aca="true" t="shared" si="3" ref="C35:C98">IF(B35=B34,"",B35)</f>
      </c>
      <c r="E35" s="51"/>
      <c r="G35" s="62"/>
      <c r="H35" s="62"/>
      <c r="I35" s="62"/>
      <c r="J35" s="63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</row>
    <row r="36" spans="1:32" s="46" customFormat="1" ht="12.75">
      <c r="A36" s="46">
        <v>32</v>
      </c>
      <c r="B36" s="46">
        <f t="shared" si="2"/>
        <v>2</v>
      </c>
      <c r="C36" s="46">
        <f t="shared" si="3"/>
      </c>
      <c r="E36" s="51"/>
      <c r="G36" s="62"/>
      <c r="H36" s="62"/>
      <c r="I36" s="62"/>
      <c r="J36" s="63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</row>
    <row r="37" spans="1:32" s="46" customFormat="1" ht="12.75">
      <c r="A37" s="46">
        <v>33</v>
      </c>
      <c r="B37" s="46">
        <f t="shared" si="2"/>
        <v>2</v>
      </c>
      <c r="C37" s="46">
        <f t="shared" si="3"/>
      </c>
      <c r="E37" s="51"/>
      <c r="G37" s="62"/>
      <c r="H37" s="62"/>
      <c r="I37" s="62"/>
      <c r="J37" s="63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</row>
    <row r="38" spans="1:32" s="46" customFormat="1" ht="12.75">
      <c r="A38" s="46">
        <v>34</v>
      </c>
      <c r="B38" s="46">
        <f t="shared" si="2"/>
        <v>2</v>
      </c>
      <c r="C38" s="46">
        <f t="shared" si="3"/>
      </c>
      <c r="E38" s="51"/>
      <c r="G38" s="62"/>
      <c r="H38" s="62"/>
      <c r="I38" s="62"/>
      <c r="J38" s="63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</row>
    <row r="39" spans="1:32" s="46" customFormat="1" ht="12.75">
      <c r="A39" s="46">
        <v>35</v>
      </c>
      <c r="B39" s="46">
        <f t="shared" si="2"/>
        <v>2</v>
      </c>
      <c r="C39" s="46">
        <f t="shared" si="3"/>
      </c>
      <c r="E39" s="51"/>
      <c r="G39" s="62"/>
      <c r="H39" s="62"/>
      <c r="I39" s="62"/>
      <c r="J39" s="63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</row>
    <row r="40" spans="1:32" s="46" customFormat="1" ht="12.75">
      <c r="A40" s="46">
        <v>36</v>
      </c>
      <c r="B40" s="46">
        <f t="shared" si="2"/>
        <v>2</v>
      </c>
      <c r="C40" s="46">
        <f t="shared" si="3"/>
      </c>
      <c r="E40" s="51"/>
      <c r="G40" s="62"/>
      <c r="H40" s="62"/>
      <c r="I40" s="62"/>
      <c r="J40" s="63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</row>
    <row r="41" spans="1:32" s="46" customFormat="1" ht="12.75">
      <c r="A41" s="46">
        <v>37</v>
      </c>
      <c r="B41" s="46">
        <f t="shared" si="2"/>
        <v>2</v>
      </c>
      <c r="C41" s="46">
        <f t="shared" si="3"/>
      </c>
      <c r="E41" s="51"/>
      <c r="G41" s="62"/>
      <c r="H41" s="62"/>
      <c r="I41" s="62"/>
      <c r="J41" s="63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</row>
    <row r="42" spans="1:32" s="46" customFormat="1" ht="12.75">
      <c r="A42" s="46">
        <v>38</v>
      </c>
      <c r="B42" s="46">
        <f t="shared" si="2"/>
        <v>2</v>
      </c>
      <c r="C42" s="46">
        <f t="shared" si="3"/>
      </c>
      <c r="E42" s="51"/>
      <c r="G42" s="62"/>
      <c r="H42" s="62"/>
      <c r="I42" s="62"/>
      <c r="J42" s="63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</row>
    <row r="43" spans="1:32" s="46" customFormat="1" ht="12.75">
      <c r="A43" s="46">
        <v>39</v>
      </c>
      <c r="B43" s="46">
        <f t="shared" si="2"/>
        <v>2</v>
      </c>
      <c r="C43" s="46">
        <f t="shared" si="3"/>
      </c>
      <c r="E43" s="51"/>
      <c r="G43" s="62"/>
      <c r="H43" s="62"/>
      <c r="I43" s="62"/>
      <c r="J43" s="63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</row>
    <row r="44" spans="1:32" s="46" customFormat="1" ht="12.75">
      <c r="A44" s="46">
        <v>40</v>
      </c>
      <c r="B44" s="46">
        <f t="shared" si="2"/>
        <v>2</v>
      </c>
      <c r="C44" s="46">
        <f t="shared" si="3"/>
      </c>
      <c r="E44" s="51"/>
      <c r="G44" s="62"/>
      <c r="H44" s="62"/>
      <c r="I44" s="62"/>
      <c r="J44" s="63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</row>
    <row r="45" spans="1:32" s="46" customFormat="1" ht="12.75">
      <c r="A45" s="46">
        <v>41</v>
      </c>
      <c r="B45" s="46">
        <f t="shared" si="2"/>
        <v>2</v>
      </c>
      <c r="C45" s="46">
        <f t="shared" si="3"/>
      </c>
      <c r="E45" s="51"/>
      <c r="G45" s="62"/>
      <c r="H45" s="62"/>
      <c r="I45" s="62"/>
      <c r="J45" s="63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</row>
    <row r="46" spans="1:32" s="46" customFormat="1" ht="12.75">
      <c r="A46" s="46">
        <v>42</v>
      </c>
      <c r="B46" s="46">
        <f t="shared" si="2"/>
        <v>2</v>
      </c>
      <c r="C46" s="46">
        <f t="shared" si="3"/>
      </c>
      <c r="E46" s="51"/>
      <c r="G46" s="62"/>
      <c r="H46" s="62"/>
      <c r="I46" s="62"/>
      <c r="J46" s="63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 s="46" customFormat="1" ht="12.75">
      <c r="A47" s="46">
        <v>43</v>
      </c>
      <c r="B47" s="46">
        <f t="shared" si="2"/>
        <v>2</v>
      </c>
      <c r="C47" s="46">
        <f t="shared" si="3"/>
      </c>
      <c r="E47" s="51"/>
      <c r="G47" s="62"/>
      <c r="H47" s="62"/>
      <c r="I47" s="62"/>
      <c r="J47" s="63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  <row r="48" spans="1:32" s="46" customFormat="1" ht="12.75">
      <c r="A48" s="46">
        <v>44</v>
      </c>
      <c r="B48" s="46">
        <f t="shared" si="2"/>
        <v>2</v>
      </c>
      <c r="C48" s="46">
        <f t="shared" si="3"/>
      </c>
      <c r="E48" s="51"/>
      <c r="G48" s="62"/>
      <c r="H48" s="62"/>
      <c r="I48" s="62"/>
      <c r="J48" s="63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</row>
    <row r="49" spans="1:32" s="46" customFormat="1" ht="12.75">
      <c r="A49" s="46">
        <v>45</v>
      </c>
      <c r="B49" s="46">
        <f t="shared" si="2"/>
        <v>2</v>
      </c>
      <c r="C49" s="46">
        <f t="shared" si="3"/>
      </c>
      <c r="E49" s="51"/>
      <c r="G49" s="62"/>
      <c r="H49" s="62"/>
      <c r="I49" s="62"/>
      <c r="J49" s="63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</row>
    <row r="50" spans="1:32" s="46" customFormat="1" ht="12.75">
      <c r="A50" s="46">
        <v>46</v>
      </c>
      <c r="B50" s="46">
        <f t="shared" si="2"/>
        <v>2</v>
      </c>
      <c r="C50" s="46">
        <f t="shared" si="3"/>
      </c>
      <c r="E50" s="51"/>
      <c r="G50" s="62"/>
      <c r="H50" s="62"/>
      <c r="I50" s="62"/>
      <c r="J50" s="63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</row>
    <row r="51" spans="1:32" s="46" customFormat="1" ht="12.75">
      <c r="A51" s="46">
        <v>47</v>
      </c>
      <c r="B51" s="46">
        <f t="shared" si="2"/>
        <v>2</v>
      </c>
      <c r="C51" s="46">
        <f t="shared" si="3"/>
      </c>
      <c r="E51" s="51"/>
      <c r="G51" s="62"/>
      <c r="H51" s="62"/>
      <c r="I51" s="62"/>
      <c r="J51" s="63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</row>
    <row r="52" spans="1:32" s="46" customFormat="1" ht="12.75">
      <c r="A52" s="46">
        <v>48</v>
      </c>
      <c r="B52" s="46">
        <f t="shared" si="2"/>
        <v>2</v>
      </c>
      <c r="C52" s="46">
        <f t="shared" si="3"/>
      </c>
      <c r="E52" s="64"/>
      <c r="G52" s="62"/>
      <c r="H52" s="62"/>
      <c r="I52" s="62"/>
      <c r="J52" s="63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</row>
    <row r="53" spans="1:32" s="46" customFormat="1" ht="12.75">
      <c r="A53" s="46">
        <v>49</v>
      </c>
      <c r="B53" s="46">
        <f t="shared" si="2"/>
        <v>2</v>
      </c>
      <c r="C53" s="46">
        <f t="shared" si="3"/>
      </c>
      <c r="E53" s="64"/>
      <c r="G53" s="62"/>
      <c r="H53" s="62"/>
      <c r="I53" s="62"/>
      <c r="J53" s="63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</row>
    <row r="54" spans="1:32" s="46" customFormat="1" ht="12.75">
      <c r="A54" s="46">
        <v>50</v>
      </c>
      <c r="B54" s="46">
        <f t="shared" si="2"/>
        <v>2</v>
      </c>
      <c r="C54" s="46">
        <f t="shared" si="3"/>
      </c>
      <c r="E54" s="64"/>
      <c r="G54" s="62"/>
      <c r="H54" s="62"/>
      <c r="I54" s="62"/>
      <c r="J54" s="63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</row>
    <row r="55" spans="1:32" s="46" customFormat="1" ht="12.75">
      <c r="A55" s="46">
        <v>51</v>
      </c>
      <c r="B55" s="46">
        <f t="shared" si="2"/>
        <v>2</v>
      </c>
      <c r="C55" s="46">
        <f t="shared" si="3"/>
      </c>
      <c r="E55" s="64"/>
      <c r="G55" s="62"/>
      <c r="H55" s="62"/>
      <c r="I55" s="62"/>
      <c r="J55" s="63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</row>
    <row r="56" spans="1:32" s="46" customFormat="1" ht="12.75">
      <c r="A56" s="46">
        <v>52</v>
      </c>
      <c r="B56" s="46">
        <f t="shared" si="2"/>
        <v>2</v>
      </c>
      <c r="C56" s="46">
        <f t="shared" si="3"/>
      </c>
      <c r="E56" s="64"/>
      <c r="G56" s="62"/>
      <c r="H56" s="62"/>
      <c r="I56" s="62"/>
      <c r="J56" s="63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</row>
    <row r="57" spans="1:32" s="46" customFormat="1" ht="12.75">
      <c r="A57" s="46">
        <v>53</v>
      </c>
      <c r="B57" s="46">
        <f t="shared" si="2"/>
        <v>2</v>
      </c>
      <c r="C57" s="46">
        <f t="shared" si="3"/>
      </c>
      <c r="E57" s="64"/>
      <c r="G57" s="62"/>
      <c r="H57" s="62"/>
      <c r="I57" s="62"/>
      <c r="J57" s="63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</row>
    <row r="58" spans="1:32" s="46" customFormat="1" ht="12.75">
      <c r="A58" s="46">
        <v>54</v>
      </c>
      <c r="B58" s="46">
        <f t="shared" si="2"/>
        <v>2</v>
      </c>
      <c r="C58" s="46">
        <f t="shared" si="3"/>
      </c>
      <c r="E58" s="64"/>
      <c r="G58" s="62"/>
      <c r="H58" s="62"/>
      <c r="I58" s="62"/>
      <c r="J58" s="63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</row>
    <row r="59" spans="1:32" s="46" customFormat="1" ht="12.75">
      <c r="A59" s="46">
        <v>55</v>
      </c>
      <c r="B59" s="46">
        <f t="shared" si="2"/>
        <v>2</v>
      </c>
      <c r="C59" s="46">
        <f t="shared" si="3"/>
      </c>
      <c r="E59" s="64"/>
      <c r="G59" s="62"/>
      <c r="H59" s="62"/>
      <c r="I59" s="62"/>
      <c r="J59" s="63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</row>
    <row r="60" spans="1:32" s="46" customFormat="1" ht="12.75">
      <c r="A60" s="46">
        <v>56</v>
      </c>
      <c r="B60" s="46">
        <f t="shared" si="2"/>
        <v>2</v>
      </c>
      <c r="C60" s="46">
        <f t="shared" si="3"/>
      </c>
      <c r="E60" s="64"/>
      <c r="G60" s="62"/>
      <c r="H60" s="62"/>
      <c r="I60" s="62"/>
      <c r="J60" s="63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</row>
    <row r="61" spans="1:32" s="46" customFormat="1" ht="12.75">
      <c r="A61" s="46">
        <v>57</v>
      </c>
      <c r="B61" s="46">
        <f t="shared" si="2"/>
        <v>2</v>
      </c>
      <c r="C61" s="46">
        <f t="shared" si="3"/>
      </c>
      <c r="E61" s="64"/>
      <c r="G61" s="62"/>
      <c r="H61" s="62"/>
      <c r="I61" s="62"/>
      <c r="J61" s="63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</row>
    <row r="62" spans="1:32" s="46" customFormat="1" ht="12.75">
      <c r="A62" s="46">
        <v>58</v>
      </c>
      <c r="B62" s="46">
        <f t="shared" si="2"/>
        <v>2</v>
      </c>
      <c r="C62" s="46">
        <f t="shared" si="3"/>
      </c>
      <c r="E62" s="64"/>
      <c r="G62" s="62"/>
      <c r="H62" s="62"/>
      <c r="I62" s="62"/>
      <c r="J62" s="63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</row>
    <row r="63" spans="1:32" s="46" customFormat="1" ht="12.75">
      <c r="A63" s="46">
        <v>59</v>
      </c>
      <c r="B63" s="46">
        <f t="shared" si="2"/>
        <v>2</v>
      </c>
      <c r="C63" s="46">
        <f t="shared" si="3"/>
      </c>
      <c r="E63" s="64"/>
      <c r="G63" s="62"/>
      <c r="H63" s="62"/>
      <c r="I63" s="62"/>
      <c r="J63" s="63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</row>
    <row r="64" spans="1:32" s="46" customFormat="1" ht="12.75">
      <c r="A64" s="46">
        <v>60</v>
      </c>
      <c r="B64" s="46">
        <f t="shared" si="2"/>
        <v>2</v>
      </c>
      <c r="C64" s="46">
        <f t="shared" si="3"/>
      </c>
      <c r="E64" s="64"/>
      <c r="G64" s="62"/>
      <c r="H64" s="62"/>
      <c r="I64" s="62"/>
      <c r="J64" s="63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</row>
    <row r="65" spans="1:32" s="46" customFormat="1" ht="12.75">
      <c r="A65" s="46">
        <v>61</v>
      </c>
      <c r="B65" s="46">
        <f t="shared" si="2"/>
        <v>2</v>
      </c>
      <c r="C65" s="46">
        <f t="shared" si="3"/>
      </c>
      <c r="E65" s="64"/>
      <c r="G65" s="62"/>
      <c r="H65" s="62"/>
      <c r="I65" s="62"/>
      <c r="J65" s="63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</row>
    <row r="66" spans="1:32" s="46" customFormat="1" ht="12.75">
      <c r="A66" s="46">
        <v>62</v>
      </c>
      <c r="B66" s="46">
        <f t="shared" si="2"/>
        <v>2</v>
      </c>
      <c r="C66" s="46">
        <f t="shared" si="3"/>
      </c>
      <c r="E66" s="64"/>
      <c r="G66" s="62"/>
      <c r="H66" s="62"/>
      <c r="I66" s="62"/>
      <c r="J66" s="63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</row>
    <row r="67" spans="1:32" s="46" customFormat="1" ht="12.75">
      <c r="A67" s="46">
        <v>63</v>
      </c>
      <c r="B67" s="46">
        <f t="shared" si="2"/>
        <v>2</v>
      </c>
      <c r="C67" s="46">
        <f t="shared" si="3"/>
      </c>
      <c r="E67" s="64"/>
      <c r="G67" s="62"/>
      <c r="H67" s="62"/>
      <c r="I67" s="62"/>
      <c r="J67" s="63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</row>
    <row r="68" spans="1:32" s="46" customFormat="1" ht="12.75">
      <c r="A68" s="46">
        <v>64</v>
      </c>
      <c r="B68" s="46">
        <f t="shared" si="2"/>
        <v>2</v>
      </c>
      <c r="C68" s="46">
        <f t="shared" si="3"/>
      </c>
      <c r="E68" s="64"/>
      <c r="G68" s="62"/>
      <c r="H68" s="62"/>
      <c r="I68" s="62"/>
      <c r="J68" s="63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</row>
    <row r="69" spans="1:32" s="46" customFormat="1" ht="12.75">
      <c r="A69" s="46">
        <v>65</v>
      </c>
      <c r="B69" s="46">
        <f t="shared" si="2"/>
        <v>2</v>
      </c>
      <c r="C69" s="46">
        <f t="shared" si="3"/>
      </c>
      <c r="E69" s="64"/>
      <c r="G69" s="62"/>
      <c r="H69" s="62"/>
      <c r="I69" s="62"/>
      <c r="J69" s="63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</row>
    <row r="70" spans="1:32" s="46" customFormat="1" ht="12.75">
      <c r="A70" s="46">
        <v>66</v>
      </c>
      <c r="B70" s="46">
        <f t="shared" si="2"/>
        <v>2</v>
      </c>
      <c r="C70" s="46">
        <f t="shared" si="3"/>
      </c>
      <c r="E70" s="64"/>
      <c r="G70" s="62"/>
      <c r="H70" s="62"/>
      <c r="I70" s="62"/>
      <c r="J70" s="63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</row>
    <row r="71" spans="1:32" s="46" customFormat="1" ht="12.75">
      <c r="A71" s="46">
        <v>67</v>
      </c>
      <c r="B71" s="46">
        <f t="shared" si="2"/>
        <v>2</v>
      </c>
      <c r="C71" s="46">
        <f t="shared" si="3"/>
      </c>
      <c r="E71" s="64"/>
      <c r="G71" s="62"/>
      <c r="H71" s="62"/>
      <c r="I71" s="62"/>
      <c r="J71" s="63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</row>
    <row r="72" spans="1:32" s="46" customFormat="1" ht="12.75">
      <c r="A72" s="46">
        <v>68</v>
      </c>
      <c r="B72" s="46">
        <f t="shared" si="2"/>
        <v>2</v>
      </c>
      <c r="C72" s="46">
        <f t="shared" si="3"/>
      </c>
      <c r="E72" s="64"/>
      <c r="G72" s="62"/>
      <c r="H72" s="62"/>
      <c r="I72" s="62"/>
      <c r="J72" s="63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</row>
    <row r="73" spans="1:32" s="46" customFormat="1" ht="12.75">
      <c r="A73" s="46">
        <v>69</v>
      </c>
      <c r="B73" s="46">
        <f t="shared" si="2"/>
        <v>2</v>
      </c>
      <c r="C73" s="46">
        <f t="shared" si="3"/>
      </c>
      <c r="E73" s="64"/>
      <c r="G73" s="62"/>
      <c r="H73" s="62"/>
      <c r="I73" s="62"/>
      <c r="J73" s="63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</row>
    <row r="74" spans="1:32" s="46" customFormat="1" ht="12.75">
      <c r="A74" s="46">
        <v>70</v>
      </c>
      <c r="B74" s="46">
        <f t="shared" si="2"/>
        <v>2</v>
      </c>
      <c r="C74" s="46">
        <f t="shared" si="3"/>
      </c>
      <c r="E74" s="64"/>
      <c r="G74" s="62"/>
      <c r="H74" s="62"/>
      <c r="I74" s="62"/>
      <c r="J74" s="63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</row>
    <row r="75" spans="1:32" s="46" customFormat="1" ht="12.75">
      <c r="A75" s="46">
        <v>71</v>
      </c>
      <c r="B75" s="46">
        <f t="shared" si="2"/>
        <v>2</v>
      </c>
      <c r="C75" s="46">
        <f t="shared" si="3"/>
      </c>
      <c r="E75" s="64"/>
      <c r="G75" s="62"/>
      <c r="H75" s="62"/>
      <c r="I75" s="62"/>
      <c r="J75" s="63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</row>
    <row r="76" spans="1:32" s="46" customFormat="1" ht="12.75">
      <c r="A76" s="46">
        <v>72</v>
      </c>
      <c r="B76" s="46">
        <f t="shared" si="2"/>
        <v>2</v>
      </c>
      <c r="C76" s="46">
        <f t="shared" si="3"/>
      </c>
      <c r="E76" s="64"/>
      <c r="G76" s="62"/>
      <c r="H76" s="62"/>
      <c r="I76" s="62"/>
      <c r="J76" s="63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</row>
    <row r="77" spans="1:32" s="46" customFormat="1" ht="12.75">
      <c r="A77" s="46">
        <v>73</v>
      </c>
      <c r="B77" s="46">
        <f t="shared" si="2"/>
        <v>2</v>
      </c>
      <c r="C77" s="46">
        <f t="shared" si="3"/>
      </c>
      <c r="E77" s="64"/>
      <c r="G77" s="62"/>
      <c r="H77" s="62"/>
      <c r="I77" s="62"/>
      <c r="J77" s="63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</row>
    <row r="78" spans="1:32" s="46" customFormat="1" ht="12.75">
      <c r="A78" s="46">
        <v>74</v>
      </c>
      <c r="B78" s="46">
        <f t="shared" si="2"/>
        <v>2</v>
      </c>
      <c r="C78" s="46">
        <f t="shared" si="3"/>
      </c>
      <c r="E78" s="64"/>
      <c r="G78" s="62"/>
      <c r="H78" s="62"/>
      <c r="I78" s="62"/>
      <c r="J78" s="63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</row>
    <row r="79" spans="1:32" s="46" customFormat="1" ht="12.75">
      <c r="A79" s="46">
        <v>75</v>
      </c>
      <c r="B79" s="46">
        <f t="shared" si="2"/>
        <v>2</v>
      </c>
      <c r="C79" s="46">
        <f t="shared" si="3"/>
      </c>
      <c r="E79" s="64"/>
      <c r="G79" s="62"/>
      <c r="H79" s="62"/>
      <c r="I79" s="62"/>
      <c r="J79" s="63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</row>
    <row r="80" spans="1:32" s="46" customFormat="1" ht="12.75">
      <c r="A80" s="46">
        <v>76</v>
      </c>
      <c r="B80" s="46">
        <f t="shared" si="2"/>
        <v>2</v>
      </c>
      <c r="C80" s="46">
        <f t="shared" si="3"/>
      </c>
      <c r="E80" s="64"/>
      <c r="G80" s="62"/>
      <c r="H80" s="62"/>
      <c r="I80" s="62"/>
      <c r="J80" s="63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</row>
    <row r="81" spans="1:32" s="46" customFormat="1" ht="12.75">
      <c r="A81" s="46">
        <v>77</v>
      </c>
      <c r="B81" s="46">
        <f t="shared" si="2"/>
        <v>2</v>
      </c>
      <c r="C81" s="46">
        <f t="shared" si="3"/>
      </c>
      <c r="E81" s="64"/>
      <c r="G81" s="62"/>
      <c r="H81" s="62"/>
      <c r="I81" s="62"/>
      <c r="J81" s="63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</row>
    <row r="82" spans="1:32" s="46" customFormat="1" ht="12.75">
      <c r="A82" s="46">
        <v>78</v>
      </c>
      <c r="B82" s="46">
        <f t="shared" si="2"/>
        <v>2</v>
      </c>
      <c r="C82" s="46">
        <f t="shared" si="3"/>
      </c>
      <c r="E82" s="64"/>
      <c r="G82" s="62"/>
      <c r="H82" s="62"/>
      <c r="I82" s="62"/>
      <c r="J82" s="63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</row>
    <row r="83" spans="1:32" s="46" customFormat="1" ht="12.75">
      <c r="A83" s="46">
        <v>79</v>
      </c>
      <c r="B83" s="46">
        <f t="shared" si="2"/>
        <v>2</v>
      </c>
      <c r="C83" s="46">
        <f t="shared" si="3"/>
      </c>
      <c r="E83" s="64"/>
      <c r="G83" s="62"/>
      <c r="H83" s="62"/>
      <c r="I83" s="62"/>
      <c r="J83" s="63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</row>
    <row r="84" spans="1:32" s="46" customFormat="1" ht="12.75">
      <c r="A84" s="46">
        <v>80</v>
      </c>
      <c r="B84" s="46">
        <f t="shared" si="2"/>
        <v>2</v>
      </c>
      <c r="C84" s="46">
        <f t="shared" si="3"/>
      </c>
      <c r="E84" s="64"/>
      <c r="G84" s="62"/>
      <c r="H84" s="62"/>
      <c r="I84" s="62"/>
      <c r="J84" s="63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</row>
    <row r="85" spans="1:32" s="46" customFormat="1" ht="12.75">
      <c r="A85" s="46">
        <v>81</v>
      </c>
      <c r="B85" s="46">
        <f t="shared" si="2"/>
        <v>2</v>
      </c>
      <c r="C85" s="46">
        <f t="shared" si="3"/>
      </c>
      <c r="E85" s="65"/>
      <c r="G85" s="62"/>
      <c r="H85" s="62"/>
      <c r="I85" s="62"/>
      <c r="J85" s="63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</row>
    <row r="86" spans="1:32" s="46" customFormat="1" ht="12.75">
      <c r="A86" s="46">
        <v>82</v>
      </c>
      <c r="B86" s="46">
        <f t="shared" si="2"/>
        <v>2</v>
      </c>
      <c r="C86" s="46">
        <f t="shared" si="3"/>
      </c>
      <c r="E86" s="65"/>
      <c r="G86" s="62"/>
      <c r="H86" s="62"/>
      <c r="I86" s="62"/>
      <c r="J86" s="63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</row>
    <row r="87" spans="1:32" s="46" customFormat="1" ht="12.75">
      <c r="A87" s="46">
        <v>83</v>
      </c>
      <c r="B87" s="46">
        <f t="shared" si="2"/>
        <v>2</v>
      </c>
      <c r="C87" s="46">
        <f t="shared" si="3"/>
      </c>
      <c r="E87" s="65"/>
      <c r="G87" s="62"/>
      <c r="H87" s="62"/>
      <c r="I87" s="62"/>
      <c r="J87" s="63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 s="46" customFormat="1" ht="12.75">
      <c r="A88" s="46">
        <v>84</v>
      </c>
      <c r="B88" s="46">
        <f t="shared" si="2"/>
        <v>2</v>
      </c>
      <c r="C88" s="46">
        <f t="shared" si="3"/>
      </c>
      <c r="E88" s="65"/>
      <c r="G88" s="62"/>
      <c r="H88" s="62"/>
      <c r="I88" s="62"/>
      <c r="J88" s="63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  <row r="89" spans="1:32" s="46" customFormat="1" ht="12.75">
      <c r="A89" s="46">
        <v>85</v>
      </c>
      <c r="B89" s="46">
        <f t="shared" si="2"/>
        <v>2</v>
      </c>
      <c r="C89" s="46">
        <f t="shared" si="3"/>
      </c>
      <c r="E89" s="65"/>
      <c r="G89" s="62"/>
      <c r="H89" s="62"/>
      <c r="I89" s="62"/>
      <c r="J89" s="63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</row>
    <row r="90" spans="1:32" s="46" customFormat="1" ht="12.75">
      <c r="A90" s="46">
        <v>86</v>
      </c>
      <c r="B90" s="46">
        <f t="shared" si="2"/>
        <v>2</v>
      </c>
      <c r="C90" s="46">
        <f t="shared" si="3"/>
      </c>
      <c r="E90" s="65"/>
      <c r="G90" s="62"/>
      <c r="H90" s="62"/>
      <c r="I90" s="62"/>
      <c r="J90" s="63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</row>
    <row r="91" spans="1:32" s="46" customFormat="1" ht="12.75">
      <c r="A91" s="46">
        <v>87</v>
      </c>
      <c r="B91" s="46">
        <f t="shared" si="2"/>
        <v>2</v>
      </c>
      <c r="C91" s="46">
        <f t="shared" si="3"/>
      </c>
      <c r="E91" s="65"/>
      <c r="G91" s="62"/>
      <c r="H91" s="62"/>
      <c r="I91" s="62"/>
      <c r="J91" s="63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</row>
    <row r="92" spans="1:32" s="46" customFormat="1" ht="12.75">
      <c r="A92" s="46">
        <v>88</v>
      </c>
      <c r="B92" s="46">
        <f t="shared" si="2"/>
        <v>2</v>
      </c>
      <c r="C92" s="46">
        <f t="shared" si="3"/>
      </c>
      <c r="E92" s="65"/>
      <c r="G92" s="62"/>
      <c r="H92" s="62"/>
      <c r="I92" s="62"/>
      <c r="J92" s="63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</row>
    <row r="93" spans="1:32" s="46" customFormat="1" ht="12.75">
      <c r="A93" s="46">
        <v>89</v>
      </c>
      <c r="B93" s="46">
        <f t="shared" si="2"/>
        <v>2</v>
      </c>
      <c r="C93" s="46">
        <f t="shared" si="3"/>
      </c>
      <c r="E93" s="65"/>
      <c r="G93" s="62"/>
      <c r="H93" s="62"/>
      <c r="I93" s="62"/>
      <c r="J93" s="63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</row>
    <row r="94" spans="1:32" s="46" customFormat="1" ht="12.75">
      <c r="A94" s="46">
        <v>90</v>
      </c>
      <c r="B94" s="46">
        <f t="shared" si="2"/>
        <v>2</v>
      </c>
      <c r="C94" s="46">
        <f t="shared" si="3"/>
      </c>
      <c r="E94" s="65"/>
      <c r="G94" s="62"/>
      <c r="H94" s="62"/>
      <c r="I94" s="62"/>
      <c r="J94" s="63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</row>
    <row r="95" spans="1:32" s="46" customFormat="1" ht="12.75">
      <c r="A95" s="46">
        <v>91</v>
      </c>
      <c r="B95" s="46">
        <f t="shared" si="2"/>
        <v>2</v>
      </c>
      <c r="C95" s="46">
        <f t="shared" si="3"/>
      </c>
      <c r="E95" s="65"/>
      <c r="G95" s="62"/>
      <c r="H95" s="62"/>
      <c r="I95" s="62"/>
      <c r="J95" s="63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</row>
    <row r="96" spans="1:32" s="46" customFormat="1" ht="12.75">
      <c r="A96" s="46">
        <v>92</v>
      </c>
      <c r="B96" s="46">
        <f t="shared" si="2"/>
        <v>2</v>
      </c>
      <c r="C96" s="46">
        <f t="shared" si="3"/>
      </c>
      <c r="E96" s="65"/>
      <c r="G96" s="62"/>
      <c r="H96" s="62"/>
      <c r="I96" s="62"/>
      <c r="J96" s="63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</row>
    <row r="97" spans="1:32" s="46" customFormat="1" ht="12.75">
      <c r="A97" s="46">
        <v>93</v>
      </c>
      <c r="B97" s="46">
        <f t="shared" si="2"/>
        <v>2</v>
      </c>
      <c r="C97" s="46">
        <f t="shared" si="3"/>
      </c>
      <c r="E97" s="65"/>
      <c r="G97" s="62"/>
      <c r="H97" s="62"/>
      <c r="I97" s="62"/>
      <c r="J97" s="63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</row>
    <row r="98" spans="1:32" s="46" customFormat="1" ht="12.75">
      <c r="A98" s="46">
        <v>94</v>
      </c>
      <c r="B98" s="46">
        <f t="shared" si="2"/>
        <v>2</v>
      </c>
      <c r="C98" s="46">
        <f t="shared" si="3"/>
      </c>
      <c r="E98" s="65"/>
      <c r="G98" s="62"/>
      <c r="H98" s="62"/>
      <c r="I98" s="62"/>
      <c r="J98" s="63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</row>
    <row r="99" spans="1:32" s="46" customFormat="1" ht="12.75">
      <c r="A99" s="46">
        <v>95</v>
      </c>
      <c r="B99" s="46">
        <f aca="true" t="shared" si="4" ref="B99:B162">IF(E99&lt;&gt;"",B98+1,B98)</f>
        <v>2</v>
      </c>
      <c r="C99" s="46">
        <f aca="true" t="shared" si="5" ref="C99:C162">IF(B99=B98,"",B99)</f>
      </c>
      <c r="E99" s="65"/>
      <c r="G99" s="62"/>
      <c r="H99" s="62"/>
      <c r="I99" s="62"/>
      <c r="J99" s="63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</row>
    <row r="100" spans="1:32" s="46" customFormat="1" ht="12.75">
      <c r="A100" s="46">
        <v>96</v>
      </c>
      <c r="B100" s="46">
        <f t="shared" si="4"/>
        <v>2</v>
      </c>
      <c r="C100" s="46">
        <f t="shared" si="5"/>
      </c>
      <c r="E100" s="65"/>
      <c r="G100" s="62"/>
      <c r="H100" s="62"/>
      <c r="I100" s="62"/>
      <c r="J100" s="63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</row>
    <row r="101" spans="1:32" s="46" customFormat="1" ht="12.75">
      <c r="A101" s="46">
        <v>97</v>
      </c>
      <c r="B101" s="46">
        <f t="shared" si="4"/>
        <v>2</v>
      </c>
      <c r="C101" s="46">
        <f t="shared" si="5"/>
      </c>
      <c r="E101" s="65"/>
      <c r="G101" s="62"/>
      <c r="H101" s="62"/>
      <c r="I101" s="62"/>
      <c r="J101" s="63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</row>
    <row r="102" spans="1:32" s="46" customFormat="1" ht="12.75">
      <c r="A102" s="46">
        <v>98</v>
      </c>
      <c r="B102" s="46">
        <f t="shared" si="4"/>
        <v>2</v>
      </c>
      <c r="C102" s="46">
        <f t="shared" si="5"/>
      </c>
      <c r="E102" s="65"/>
      <c r="G102" s="62"/>
      <c r="H102" s="62"/>
      <c r="I102" s="62"/>
      <c r="J102" s="63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</row>
    <row r="103" spans="1:32" s="46" customFormat="1" ht="12.75">
      <c r="A103" s="46">
        <v>99</v>
      </c>
      <c r="B103" s="46">
        <f t="shared" si="4"/>
        <v>2</v>
      </c>
      <c r="C103" s="46">
        <f t="shared" si="5"/>
      </c>
      <c r="E103" s="65"/>
      <c r="G103" s="62"/>
      <c r="H103" s="62"/>
      <c r="I103" s="62"/>
      <c r="J103" s="63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</row>
    <row r="104" spans="1:32" s="46" customFormat="1" ht="12.75">
      <c r="A104" s="46">
        <v>100</v>
      </c>
      <c r="B104" s="46">
        <f t="shared" si="4"/>
        <v>2</v>
      </c>
      <c r="C104" s="46">
        <f t="shared" si="5"/>
      </c>
      <c r="E104" s="65"/>
      <c r="G104" s="62"/>
      <c r="H104" s="62"/>
      <c r="I104" s="62"/>
      <c r="J104" s="63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</row>
    <row r="105" spans="1:32" s="46" customFormat="1" ht="12.75">
      <c r="A105" s="46">
        <v>101</v>
      </c>
      <c r="B105" s="46">
        <f t="shared" si="4"/>
        <v>2</v>
      </c>
      <c r="C105" s="46">
        <f t="shared" si="5"/>
      </c>
      <c r="E105" s="65"/>
      <c r="G105" s="62"/>
      <c r="H105" s="62"/>
      <c r="I105" s="62"/>
      <c r="J105" s="63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</row>
    <row r="106" spans="1:32" s="46" customFormat="1" ht="12.75">
      <c r="A106" s="46">
        <v>102</v>
      </c>
      <c r="B106" s="46">
        <f t="shared" si="4"/>
        <v>2</v>
      </c>
      <c r="C106" s="46">
        <f t="shared" si="5"/>
      </c>
      <c r="E106" s="65"/>
      <c r="G106" s="62"/>
      <c r="H106" s="62"/>
      <c r="I106" s="62"/>
      <c r="J106" s="63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</row>
    <row r="107" spans="1:32" s="46" customFormat="1" ht="12.75">
      <c r="A107" s="46">
        <v>103</v>
      </c>
      <c r="B107" s="46">
        <f t="shared" si="4"/>
        <v>2</v>
      </c>
      <c r="C107" s="46">
        <f t="shared" si="5"/>
      </c>
      <c r="E107" s="65"/>
      <c r="G107" s="62"/>
      <c r="H107" s="62"/>
      <c r="I107" s="62"/>
      <c r="J107" s="63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</row>
    <row r="108" spans="1:32" s="46" customFormat="1" ht="12.75">
      <c r="A108" s="46">
        <v>104</v>
      </c>
      <c r="B108" s="46">
        <f t="shared" si="4"/>
        <v>2</v>
      </c>
      <c r="C108" s="46">
        <f t="shared" si="5"/>
      </c>
      <c r="E108" s="65"/>
      <c r="G108" s="62"/>
      <c r="H108" s="62"/>
      <c r="I108" s="62"/>
      <c r="J108" s="63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</row>
    <row r="109" spans="1:32" s="46" customFormat="1" ht="12.75">
      <c r="A109" s="46">
        <v>105</v>
      </c>
      <c r="B109" s="46">
        <f t="shared" si="4"/>
        <v>2</v>
      </c>
      <c r="C109" s="46">
        <f t="shared" si="5"/>
      </c>
      <c r="E109" s="65"/>
      <c r="G109" s="62"/>
      <c r="H109" s="62"/>
      <c r="I109" s="62"/>
      <c r="J109" s="63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</row>
    <row r="110" spans="1:32" s="46" customFormat="1" ht="12.75">
      <c r="A110" s="46">
        <v>106</v>
      </c>
      <c r="B110" s="46">
        <f t="shared" si="4"/>
        <v>2</v>
      </c>
      <c r="C110" s="46">
        <f t="shared" si="5"/>
      </c>
      <c r="E110" s="65"/>
      <c r="G110" s="62"/>
      <c r="H110" s="62"/>
      <c r="I110" s="62"/>
      <c r="J110" s="63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</row>
    <row r="111" spans="1:32" s="46" customFormat="1" ht="12.75">
      <c r="A111" s="46">
        <v>107</v>
      </c>
      <c r="B111" s="46">
        <f t="shared" si="4"/>
        <v>2</v>
      </c>
      <c r="C111" s="46">
        <f t="shared" si="5"/>
      </c>
      <c r="E111" s="65"/>
      <c r="G111" s="62"/>
      <c r="H111" s="62"/>
      <c r="I111" s="62"/>
      <c r="J111" s="63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</row>
    <row r="112" spans="1:32" s="46" customFormat="1" ht="12.75">
      <c r="A112" s="46">
        <v>108</v>
      </c>
      <c r="B112" s="46">
        <f t="shared" si="4"/>
        <v>2</v>
      </c>
      <c r="C112" s="46">
        <f t="shared" si="5"/>
      </c>
      <c r="E112" s="65"/>
      <c r="G112" s="62"/>
      <c r="H112" s="62"/>
      <c r="I112" s="62"/>
      <c r="J112" s="63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</row>
    <row r="113" spans="1:32" s="46" customFormat="1" ht="12.75">
      <c r="A113" s="46">
        <v>109</v>
      </c>
      <c r="B113" s="46">
        <f t="shared" si="4"/>
        <v>2</v>
      </c>
      <c r="C113" s="46">
        <f t="shared" si="5"/>
      </c>
      <c r="E113" s="65"/>
      <c r="G113" s="62"/>
      <c r="H113" s="62"/>
      <c r="I113" s="62"/>
      <c r="J113" s="63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</row>
    <row r="114" spans="1:32" s="46" customFormat="1" ht="12.75">
      <c r="A114" s="46">
        <v>110</v>
      </c>
      <c r="B114" s="46">
        <f t="shared" si="4"/>
        <v>2</v>
      </c>
      <c r="C114" s="46">
        <f t="shared" si="5"/>
      </c>
      <c r="E114" s="65"/>
      <c r="G114" s="62"/>
      <c r="H114" s="62"/>
      <c r="I114" s="62"/>
      <c r="J114" s="63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</row>
    <row r="115" spans="1:32" s="46" customFormat="1" ht="12.75">
      <c r="A115" s="46">
        <v>111</v>
      </c>
      <c r="B115" s="46">
        <f t="shared" si="4"/>
        <v>2</v>
      </c>
      <c r="C115" s="46">
        <f t="shared" si="5"/>
      </c>
      <c r="E115" s="65"/>
      <c r="G115" s="62"/>
      <c r="H115" s="62"/>
      <c r="I115" s="62"/>
      <c r="J115" s="63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</row>
    <row r="116" spans="1:32" s="46" customFormat="1" ht="12.75">
      <c r="A116" s="46">
        <v>112</v>
      </c>
      <c r="B116" s="46">
        <f t="shared" si="4"/>
        <v>2</v>
      </c>
      <c r="C116" s="46">
        <f t="shared" si="5"/>
      </c>
      <c r="E116" s="65"/>
      <c r="G116" s="62"/>
      <c r="H116" s="62"/>
      <c r="I116" s="62"/>
      <c r="J116" s="63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</row>
    <row r="117" spans="1:32" s="46" customFormat="1" ht="12.75">
      <c r="A117" s="46">
        <v>113</v>
      </c>
      <c r="B117" s="46">
        <f t="shared" si="4"/>
        <v>2</v>
      </c>
      <c r="C117" s="46">
        <f t="shared" si="5"/>
      </c>
      <c r="E117" s="65"/>
      <c r="G117" s="62"/>
      <c r="H117" s="62"/>
      <c r="I117" s="62"/>
      <c r="J117" s="63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</row>
    <row r="118" spans="1:32" s="46" customFormat="1" ht="12.75">
      <c r="A118" s="46">
        <v>114</v>
      </c>
      <c r="B118" s="46">
        <f t="shared" si="4"/>
        <v>2</v>
      </c>
      <c r="C118" s="46">
        <f t="shared" si="5"/>
      </c>
      <c r="E118" s="65"/>
      <c r="G118" s="62"/>
      <c r="H118" s="62"/>
      <c r="I118" s="62"/>
      <c r="J118" s="63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</row>
    <row r="119" spans="1:32" s="46" customFormat="1" ht="12.75">
      <c r="A119" s="46">
        <v>115</v>
      </c>
      <c r="B119" s="46">
        <f t="shared" si="4"/>
        <v>2</v>
      </c>
      <c r="C119" s="46">
        <f t="shared" si="5"/>
      </c>
      <c r="E119" s="65"/>
      <c r="G119" s="62"/>
      <c r="H119" s="62"/>
      <c r="I119" s="62"/>
      <c r="J119" s="63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</row>
    <row r="120" spans="1:32" s="46" customFormat="1" ht="12.75">
      <c r="A120" s="46">
        <v>116</v>
      </c>
      <c r="B120" s="46">
        <f t="shared" si="4"/>
        <v>2</v>
      </c>
      <c r="C120" s="46">
        <f t="shared" si="5"/>
      </c>
      <c r="E120" s="65"/>
      <c r="G120" s="62"/>
      <c r="H120" s="62"/>
      <c r="I120" s="62"/>
      <c r="J120" s="63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</row>
    <row r="121" spans="1:32" s="46" customFormat="1" ht="12.75">
      <c r="A121" s="46">
        <v>117</v>
      </c>
      <c r="B121" s="46">
        <f t="shared" si="4"/>
        <v>2</v>
      </c>
      <c r="C121" s="46">
        <f t="shared" si="5"/>
      </c>
      <c r="E121" s="65"/>
      <c r="G121" s="62"/>
      <c r="H121" s="62"/>
      <c r="I121" s="62"/>
      <c r="J121" s="63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</row>
    <row r="122" spans="1:32" s="46" customFormat="1" ht="12.75">
      <c r="A122" s="46">
        <v>118</v>
      </c>
      <c r="B122" s="46">
        <f t="shared" si="4"/>
        <v>2</v>
      </c>
      <c r="C122" s="46">
        <f t="shared" si="5"/>
      </c>
      <c r="E122" s="65"/>
      <c r="G122" s="62"/>
      <c r="H122" s="62"/>
      <c r="I122" s="62"/>
      <c r="J122" s="63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</row>
    <row r="123" spans="1:32" s="46" customFormat="1" ht="12.75">
      <c r="A123" s="46">
        <v>119</v>
      </c>
      <c r="B123" s="46">
        <f t="shared" si="4"/>
        <v>2</v>
      </c>
      <c r="C123" s="46">
        <f t="shared" si="5"/>
      </c>
      <c r="E123" s="65"/>
      <c r="G123" s="62"/>
      <c r="H123" s="62"/>
      <c r="I123" s="62"/>
      <c r="J123" s="63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</row>
    <row r="124" spans="1:32" s="46" customFormat="1" ht="12.75">
      <c r="A124" s="46">
        <v>120</v>
      </c>
      <c r="B124" s="46">
        <f t="shared" si="4"/>
        <v>2</v>
      </c>
      <c r="C124" s="46">
        <f t="shared" si="5"/>
      </c>
      <c r="E124" s="65"/>
      <c r="G124" s="62"/>
      <c r="H124" s="62"/>
      <c r="I124" s="62"/>
      <c r="J124" s="63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</row>
    <row r="125" spans="1:32" s="46" customFormat="1" ht="12.75">
      <c r="A125" s="46">
        <v>121</v>
      </c>
      <c r="B125" s="46">
        <f t="shared" si="4"/>
        <v>2</v>
      </c>
      <c r="C125" s="46">
        <f t="shared" si="5"/>
      </c>
      <c r="E125" s="65"/>
      <c r="G125" s="62"/>
      <c r="H125" s="62"/>
      <c r="I125" s="62"/>
      <c r="J125" s="63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</row>
    <row r="126" spans="1:32" s="46" customFormat="1" ht="12.75">
      <c r="A126" s="46">
        <v>122</v>
      </c>
      <c r="B126" s="46">
        <f t="shared" si="4"/>
        <v>2</v>
      </c>
      <c r="C126" s="46">
        <f t="shared" si="5"/>
      </c>
      <c r="E126" s="65"/>
      <c r="G126" s="62"/>
      <c r="H126" s="62"/>
      <c r="I126" s="62"/>
      <c r="J126" s="63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</row>
    <row r="127" spans="1:32" s="46" customFormat="1" ht="12.75">
      <c r="A127" s="46">
        <v>123</v>
      </c>
      <c r="B127" s="46">
        <f t="shared" si="4"/>
        <v>2</v>
      </c>
      <c r="C127" s="46">
        <f t="shared" si="5"/>
      </c>
      <c r="E127" s="65"/>
      <c r="G127" s="62"/>
      <c r="H127" s="62"/>
      <c r="I127" s="62"/>
      <c r="J127" s="63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</row>
    <row r="128" spans="1:32" s="46" customFormat="1" ht="12.75">
      <c r="A128" s="46">
        <v>124</v>
      </c>
      <c r="B128" s="46">
        <f t="shared" si="4"/>
        <v>2</v>
      </c>
      <c r="C128" s="46">
        <f t="shared" si="5"/>
      </c>
      <c r="E128" s="65"/>
      <c r="G128" s="62"/>
      <c r="H128" s="62"/>
      <c r="I128" s="62"/>
      <c r="J128" s="63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</row>
    <row r="129" spans="1:32" s="46" customFormat="1" ht="12.75">
      <c r="A129" s="46">
        <v>125</v>
      </c>
      <c r="B129" s="46">
        <f t="shared" si="4"/>
        <v>2</v>
      </c>
      <c r="C129" s="46">
        <f t="shared" si="5"/>
      </c>
      <c r="E129" s="65"/>
      <c r="G129" s="62"/>
      <c r="H129" s="62"/>
      <c r="I129" s="62"/>
      <c r="J129" s="63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</row>
    <row r="130" spans="1:32" s="46" customFormat="1" ht="12.75">
      <c r="A130" s="46">
        <v>126</v>
      </c>
      <c r="B130" s="46">
        <f t="shared" si="4"/>
        <v>2</v>
      </c>
      <c r="C130" s="46">
        <f t="shared" si="5"/>
      </c>
      <c r="E130" s="65"/>
      <c r="G130" s="62"/>
      <c r="H130" s="62"/>
      <c r="I130" s="62"/>
      <c r="J130" s="63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</row>
    <row r="131" spans="1:32" s="46" customFormat="1" ht="12.75">
      <c r="A131" s="46">
        <v>127</v>
      </c>
      <c r="B131" s="46">
        <f t="shared" si="4"/>
        <v>2</v>
      </c>
      <c r="C131" s="46">
        <f t="shared" si="5"/>
      </c>
      <c r="E131" s="65"/>
      <c r="G131" s="62"/>
      <c r="H131" s="62"/>
      <c r="I131" s="62"/>
      <c r="J131" s="63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</row>
    <row r="132" spans="1:32" s="46" customFormat="1" ht="12.75">
      <c r="A132" s="46">
        <v>128</v>
      </c>
      <c r="B132" s="46">
        <f t="shared" si="4"/>
        <v>2</v>
      </c>
      <c r="C132" s="46">
        <f t="shared" si="5"/>
      </c>
      <c r="E132" s="65"/>
      <c r="G132" s="62"/>
      <c r="H132" s="62"/>
      <c r="I132" s="62"/>
      <c r="J132" s="63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</row>
    <row r="133" spans="1:32" s="46" customFormat="1" ht="12.75">
      <c r="A133" s="46">
        <v>129</v>
      </c>
      <c r="B133" s="46">
        <f t="shared" si="4"/>
        <v>2</v>
      </c>
      <c r="C133" s="46">
        <f t="shared" si="5"/>
      </c>
      <c r="E133" s="65"/>
      <c r="G133" s="62"/>
      <c r="H133" s="62"/>
      <c r="I133" s="62"/>
      <c r="J133" s="63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</row>
    <row r="134" spans="1:32" s="46" customFormat="1" ht="12.75">
      <c r="A134" s="46">
        <v>130</v>
      </c>
      <c r="B134" s="46">
        <f t="shared" si="4"/>
        <v>2</v>
      </c>
      <c r="C134" s="46">
        <f t="shared" si="5"/>
      </c>
      <c r="E134" s="65"/>
      <c r="G134" s="62"/>
      <c r="H134" s="62"/>
      <c r="I134" s="62"/>
      <c r="J134" s="63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</row>
    <row r="135" spans="1:32" s="46" customFormat="1" ht="12.75">
      <c r="A135" s="46">
        <v>131</v>
      </c>
      <c r="B135" s="46">
        <f t="shared" si="4"/>
        <v>2</v>
      </c>
      <c r="C135" s="46">
        <f t="shared" si="5"/>
      </c>
      <c r="E135" s="65"/>
      <c r="G135" s="62"/>
      <c r="H135" s="62"/>
      <c r="I135" s="62"/>
      <c r="J135" s="63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</row>
    <row r="136" spans="1:32" s="46" customFormat="1" ht="12.75">
      <c r="A136" s="46">
        <v>132</v>
      </c>
      <c r="B136" s="46">
        <f t="shared" si="4"/>
        <v>2</v>
      </c>
      <c r="C136" s="46">
        <f t="shared" si="5"/>
      </c>
      <c r="E136" s="65"/>
      <c r="G136" s="62"/>
      <c r="H136" s="62"/>
      <c r="I136" s="62"/>
      <c r="J136" s="63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</row>
    <row r="137" spans="1:32" s="46" customFormat="1" ht="12.75">
      <c r="A137" s="46">
        <v>133</v>
      </c>
      <c r="B137" s="46">
        <f t="shared" si="4"/>
        <v>2</v>
      </c>
      <c r="C137" s="46">
        <f t="shared" si="5"/>
      </c>
      <c r="E137" s="65"/>
      <c r="G137" s="62"/>
      <c r="H137" s="62"/>
      <c r="I137" s="62"/>
      <c r="J137" s="63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</row>
    <row r="138" spans="1:32" s="46" customFormat="1" ht="12.75">
      <c r="A138" s="46">
        <v>134</v>
      </c>
      <c r="B138" s="46">
        <f t="shared" si="4"/>
        <v>2</v>
      </c>
      <c r="C138" s="46">
        <f t="shared" si="5"/>
      </c>
      <c r="E138" s="65"/>
      <c r="G138" s="62"/>
      <c r="H138" s="62"/>
      <c r="I138" s="62"/>
      <c r="J138" s="63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</row>
    <row r="139" spans="1:32" s="46" customFormat="1" ht="12.75">
      <c r="A139" s="46">
        <v>135</v>
      </c>
      <c r="B139" s="46">
        <f t="shared" si="4"/>
        <v>2</v>
      </c>
      <c r="C139" s="46">
        <f t="shared" si="5"/>
      </c>
      <c r="E139" s="65"/>
      <c r="G139" s="62"/>
      <c r="H139" s="62"/>
      <c r="I139" s="62"/>
      <c r="J139" s="63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</row>
    <row r="140" spans="1:32" s="46" customFormat="1" ht="12.75">
      <c r="A140" s="46">
        <v>136</v>
      </c>
      <c r="B140" s="46">
        <f t="shared" si="4"/>
        <v>2</v>
      </c>
      <c r="C140" s="46">
        <f t="shared" si="5"/>
      </c>
      <c r="E140" s="65"/>
      <c r="G140" s="62"/>
      <c r="H140" s="62"/>
      <c r="I140" s="62"/>
      <c r="J140" s="63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</row>
    <row r="141" spans="1:32" s="46" customFormat="1" ht="12.75">
      <c r="A141" s="46">
        <v>137</v>
      </c>
      <c r="B141" s="46">
        <f t="shared" si="4"/>
        <v>2</v>
      </c>
      <c r="C141" s="46">
        <f t="shared" si="5"/>
      </c>
      <c r="E141" s="65"/>
      <c r="G141" s="62"/>
      <c r="H141" s="62"/>
      <c r="I141" s="62"/>
      <c r="J141" s="63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</row>
    <row r="142" spans="1:32" s="46" customFormat="1" ht="12.75">
      <c r="A142" s="46">
        <v>138</v>
      </c>
      <c r="B142" s="46">
        <f t="shared" si="4"/>
        <v>2</v>
      </c>
      <c r="C142" s="46">
        <f t="shared" si="5"/>
      </c>
      <c r="E142" s="65"/>
      <c r="G142" s="62"/>
      <c r="H142" s="62"/>
      <c r="I142" s="62"/>
      <c r="J142" s="63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</row>
    <row r="143" spans="1:32" s="46" customFormat="1" ht="12.75">
      <c r="A143" s="46">
        <v>139</v>
      </c>
      <c r="B143" s="46">
        <f t="shared" si="4"/>
        <v>2</v>
      </c>
      <c r="C143" s="46">
        <f t="shared" si="5"/>
      </c>
      <c r="E143" s="65"/>
      <c r="G143" s="62"/>
      <c r="H143" s="62"/>
      <c r="I143" s="62"/>
      <c r="J143" s="63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</row>
    <row r="144" spans="1:32" s="46" customFormat="1" ht="12.75">
      <c r="A144" s="46">
        <v>140</v>
      </c>
      <c r="B144" s="46">
        <f t="shared" si="4"/>
        <v>2</v>
      </c>
      <c r="C144" s="46">
        <f t="shared" si="5"/>
      </c>
      <c r="E144" s="65"/>
      <c r="G144" s="62"/>
      <c r="H144" s="62"/>
      <c r="I144" s="62"/>
      <c r="J144" s="63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</row>
    <row r="145" spans="1:32" s="46" customFormat="1" ht="12.75">
      <c r="A145" s="46">
        <v>141</v>
      </c>
      <c r="B145" s="46">
        <f t="shared" si="4"/>
        <v>2</v>
      </c>
      <c r="C145" s="46">
        <f t="shared" si="5"/>
      </c>
      <c r="E145" s="65"/>
      <c r="G145" s="62"/>
      <c r="H145" s="62"/>
      <c r="I145" s="62"/>
      <c r="J145" s="63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</row>
    <row r="146" spans="1:32" s="46" customFormat="1" ht="12.75">
      <c r="A146" s="46">
        <v>142</v>
      </c>
      <c r="B146" s="46">
        <f t="shared" si="4"/>
        <v>2</v>
      </c>
      <c r="C146" s="46">
        <f t="shared" si="5"/>
      </c>
      <c r="E146" s="65"/>
      <c r="G146" s="62"/>
      <c r="H146" s="62"/>
      <c r="I146" s="62"/>
      <c r="J146" s="63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</row>
    <row r="147" spans="1:32" s="46" customFormat="1" ht="12.75">
      <c r="A147" s="46">
        <v>143</v>
      </c>
      <c r="B147" s="46">
        <f t="shared" si="4"/>
        <v>2</v>
      </c>
      <c r="C147" s="46">
        <f t="shared" si="5"/>
      </c>
      <c r="E147" s="65"/>
      <c r="G147" s="62"/>
      <c r="H147" s="62"/>
      <c r="I147" s="62"/>
      <c r="J147" s="63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</row>
    <row r="148" spans="1:32" s="46" customFormat="1" ht="12.75">
      <c r="A148" s="46">
        <v>144</v>
      </c>
      <c r="B148" s="46">
        <f t="shared" si="4"/>
        <v>2</v>
      </c>
      <c r="C148" s="46">
        <f t="shared" si="5"/>
      </c>
      <c r="E148" s="65"/>
      <c r="G148" s="62"/>
      <c r="H148" s="62"/>
      <c r="I148" s="62"/>
      <c r="J148" s="63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</row>
    <row r="149" spans="1:32" s="46" customFormat="1" ht="12.75">
      <c r="A149" s="46">
        <v>145</v>
      </c>
      <c r="B149" s="46">
        <f t="shared" si="4"/>
        <v>2</v>
      </c>
      <c r="C149" s="46">
        <f t="shared" si="5"/>
      </c>
      <c r="E149" s="65"/>
      <c r="G149" s="62"/>
      <c r="H149" s="62"/>
      <c r="I149" s="62"/>
      <c r="J149" s="63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</row>
    <row r="150" spans="1:32" s="46" customFormat="1" ht="12.75">
      <c r="A150" s="46">
        <v>146</v>
      </c>
      <c r="B150" s="46">
        <f t="shared" si="4"/>
        <v>2</v>
      </c>
      <c r="C150" s="46">
        <f t="shared" si="5"/>
      </c>
      <c r="E150" s="65"/>
      <c r="G150" s="62"/>
      <c r="H150" s="62"/>
      <c r="I150" s="62"/>
      <c r="J150" s="63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</row>
    <row r="151" spans="1:32" s="46" customFormat="1" ht="12.75">
      <c r="A151" s="46">
        <v>147</v>
      </c>
      <c r="B151" s="46">
        <f t="shared" si="4"/>
        <v>2</v>
      </c>
      <c r="C151" s="46">
        <f t="shared" si="5"/>
      </c>
      <c r="E151" s="65"/>
      <c r="G151" s="62"/>
      <c r="H151" s="62"/>
      <c r="I151" s="62"/>
      <c r="J151" s="63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</row>
    <row r="152" spans="1:32" s="46" customFormat="1" ht="12.75">
      <c r="A152" s="46">
        <v>148</v>
      </c>
      <c r="B152" s="46">
        <f t="shared" si="4"/>
        <v>2</v>
      </c>
      <c r="C152" s="46">
        <f t="shared" si="5"/>
      </c>
      <c r="E152" s="65"/>
      <c r="G152" s="62"/>
      <c r="H152" s="62"/>
      <c r="I152" s="62"/>
      <c r="J152" s="63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</row>
    <row r="153" spans="1:32" s="46" customFormat="1" ht="12.75">
      <c r="A153" s="46">
        <v>149</v>
      </c>
      <c r="B153" s="46">
        <f t="shared" si="4"/>
        <v>2</v>
      </c>
      <c r="C153" s="46">
        <f t="shared" si="5"/>
      </c>
      <c r="E153" s="65"/>
      <c r="G153" s="62"/>
      <c r="H153" s="62"/>
      <c r="I153" s="62"/>
      <c r="J153" s="63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</row>
    <row r="154" spans="1:32" s="46" customFormat="1" ht="12.75">
      <c r="A154" s="46">
        <v>150</v>
      </c>
      <c r="B154" s="46">
        <f t="shared" si="4"/>
        <v>2</v>
      </c>
      <c r="C154" s="46">
        <f t="shared" si="5"/>
      </c>
      <c r="E154" s="65"/>
      <c r="G154" s="62"/>
      <c r="H154" s="62"/>
      <c r="I154" s="62"/>
      <c r="J154" s="63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</row>
    <row r="155" spans="1:32" s="46" customFormat="1" ht="12.75">
      <c r="A155" s="46">
        <v>151</v>
      </c>
      <c r="B155" s="46">
        <f t="shared" si="4"/>
        <v>2</v>
      </c>
      <c r="C155" s="46">
        <f t="shared" si="5"/>
      </c>
      <c r="E155" s="65"/>
      <c r="G155" s="62"/>
      <c r="H155" s="62"/>
      <c r="I155" s="62"/>
      <c r="J155" s="63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</row>
    <row r="156" spans="1:32" s="46" customFormat="1" ht="12.75">
      <c r="A156" s="46">
        <v>152</v>
      </c>
      <c r="B156" s="46">
        <f t="shared" si="4"/>
        <v>2</v>
      </c>
      <c r="C156" s="46">
        <f t="shared" si="5"/>
      </c>
      <c r="E156" s="65"/>
      <c r="G156" s="62"/>
      <c r="H156" s="62"/>
      <c r="I156" s="62"/>
      <c r="J156" s="63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</row>
    <row r="157" spans="1:32" s="46" customFormat="1" ht="12.75">
      <c r="A157" s="46">
        <v>153</v>
      </c>
      <c r="B157" s="46">
        <f t="shared" si="4"/>
        <v>2</v>
      </c>
      <c r="C157" s="46">
        <f t="shared" si="5"/>
      </c>
      <c r="E157" s="65"/>
      <c r="G157" s="62"/>
      <c r="H157" s="62"/>
      <c r="I157" s="62"/>
      <c r="J157" s="63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</row>
    <row r="158" spans="1:32" s="46" customFormat="1" ht="12.75">
      <c r="A158" s="46">
        <v>154</v>
      </c>
      <c r="B158" s="46">
        <f t="shared" si="4"/>
        <v>2</v>
      </c>
      <c r="C158" s="46">
        <f t="shared" si="5"/>
      </c>
      <c r="E158" s="65"/>
      <c r="G158" s="62"/>
      <c r="H158" s="62"/>
      <c r="I158" s="62"/>
      <c r="J158" s="63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</row>
    <row r="159" spans="1:32" s="46" customFormat="1" ht="12.75">
      <c r="A159" s="46">
        <v>155</v>
      </c>
      <c r="B159" s="46">
        <f t="shared" si="4"/>
        <v>2</v>
      </c>
      <c r="C159" s="46">
        <f t="shared" si="5"/>
      </c>
      <c r="E159" s="65"/>
      <c r="G159" s="62"/>
      <c r="H159" s="62"/>
      <c r="I159" s="62"/>
      <c r="J159" s="63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</row>
    <row r="160" spans="1:32" s="46" customFormat="1" ht="12.75">
      <c r="A160" s="46">
        <v>156</v>
      </c>
      <c r="B160" s="46">
        <f t="shared" si="4"/>
        <v>2</v>
      </c>
      <c r="C160" s="46">
        <f t="shared" si="5"/>
      </c>
      <c r="E160" s="65"/>
      <c r="G160" s="62"/>
      <c r="H160" s="62"/>
      <c r="I160" s="62"/>
      <c r="J160" s="63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</row>
    <row r="161" spans="1:32" s="46" customFormat="1" ht="12.75">
      <c r="A161" s="46">
        <v>157</v>
      </c>
      <c r="B161" s="46">
        <f t="shared" si="4"/>
        <v>2</v>
      </c>
      <c r="C161" s="46">
        <f t="shared" si="5"/>
      </c>
      <c r="E161" s="65"/>
      <c r="G161" s="62"/>
      <c r="H161" s="62"/>
      <c r="I161" s="62"/>
      <c r="J161" s="63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</row>
    <row r="162" spans="1:32" s="46" customFormat="1" ht="12.75">
      <c r="A162" s="46">
        <v>158</v>
      </c>
      <c r="B162" s="46">
        <f t="shared" si="4"/>
        <v>2</v>
      </c>
      <c r="C162" s="46">
        <f t="shared" si="5"/>
      </c>
      <c r="E162" s="65"/>
      <c r="G162" s="62"/>
      <c r="H162" s="62"/>
      <c r="I162" s="62"/>
      <c r="J162" s="63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</row>
    <row r="163" spans="1:32" s="46" customFormat="1" ht="12.75">
      <c r="A163" s="46">
        <v>159</v>
      </c>
      <c r="B163" s="46">
        <f aca="true" t="shared" si="6" ref="B163:B226">IF(E163&lt;&gt;"",B162+1,B162)</f>
        <v>2</v>
      </c>
      <c r="C163" s="46">
        <f aca="true" t="shared" si="7" ref="C163:C226">IF(B163=B162,"",B163)</f>
      </c>
      <c r="E163" s="65"/>
      <c r="G163" s="62"/>
      <c r="H163" s="62"/>
      <c r="I163" s="62"/>
      <c r="J163" s="63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</row>
    <row r="164" spans="1:32" s="46" customFormat="1" ht="12.75">
      <c r="A164" s="46">
        <v>160</v>
      </c>
      <c r="B164" s="46">
        <f t="shared" si="6"/>
        <v>2</v>
      </c>
      <c r="C164" s="46">
        <f t="shared" si="7"/>
      </c>
      <c r="E164" s="65"/>
      <c r="G164" s="62"/>
      <c r="H164" s="62"/>
      <c r="I164" s="62"/>
      <c r="J164" s="63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</row>
    <row r="165" spans="1:32" s="46" customFormat="1" ht="12.75">
      <c r="A165" s="46">
        <v>161</v>
      </c>
      <c r="B165" s="46">
        <f t="shared" si="6"/>
        <v>2</v>
      </c>
      <c r="C165" s="46">
        <f t="shared" si="7"/>
      </c>
      <c r="E165" s="65"/>
      <c r="G165" s="62"/>
      <c r="H165" s="62"/>
      <c r="I165" s="62"/>
      <c r="J165" s="63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</row>
    <row r="166" spans="1:32" s="46" customFormat="1" ht="12.75">
      <c r="A166" s="46">
        <v>162</v>
      </c>
      <c r="B166" s="46">
        <f t="shared" si="6"/>
        <v>2</v>
      </c>
      <c r="C166" s="46">
        <f t="shared" si="7"/>
      </c>
      <c r="E166" s="65"/>
      <c r="G166" s="62"/>
      <c r="H166" s="62"/>
      <c r="I166" s="62"/>
      <c r="J166" s="63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</row>
    <row r="167" spans="1:32" s="46" customFormat="1" ht="12.75">
      <c r="A167" s="46">
        <v>163</v>
      </c>
      <c r="B167" s="46">
        <f t="shared" si="6"/>
        <v>2</v>
      </c>
      <c r="C167" s="46">
        <f t="shared" si="7"/>
      </c>
      <c r="E167" s="65"/>
      <c r="G167" s="62"/>
      <c r="H167" s="62"/>
      <c r="I167" s="62"/>
      <c r="J167" s="63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</row>
    <row r="168" spans="1:32" s="46" customFormat="1" ht="12.75">
      <c r="A168" s="46">
        <v>164</v>
      </c>
      <c r="B168" s="46">
        <f t="shared" si="6"/>
        <v>2</v>
      </c>
      <c r="C168" s="46">
        <f t="shared" si="7"/>
      </c>
      <c r="E168" s="65"/>
      <c r="G168" s="62"/>
      <c r="H168" s="62"/>
      <c r="I168" s="62"/>
      <c r="J168" s="63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</row>
    <row r="169" spans="1:32" s="46" customFormat="1" ht="12.75">
      <c r="A169" s="46">
        <v>165</v>
      </c>
      <c r="B169" s="46">
        <f t="shared" si="6"/>
        <v>2</v>
      </c>
      <c r="C169" s="46">
        <f t="shared" si="7"/>
      </c>
      <c r="E169" s="65"/>
      <c r="G169" s="62"/>
      <c r="H169" s="62"/>
      <c r="I169" s="62"/>
      <c r="J169" s="63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</row>
    <row r="170" spans="1:32" s="46" customFormat="1" ht="12.75">
      <c r="A170" s="46">
        <v>166</v>
      </c>
      <c r="B170" s="46">
        <f t="shared" si="6"/>
        <v>2</v>
      </c>
      <c r="C170" s="46">
        <f t="shared" si="7"/>
      </c>
      <c r="E170" s="65"/>
      <c r="G170" s="62"/>
      <c r="H170" s="62"/>
      <c r="I170" s="62"/>
      <c r="J170" s="63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</row>
    <row r="171" spans="1:32" s="46" customFormat="1" ht="12.75">
      <c r="A171" s="46">
        <v>167</v>
      </c>
      <c r="B171" s="46">
        <f t="shared" si="6"/>
        <v>2</v>
      </c>
      <c r="C171" s="46">
        <f t="shared" si="7"/>
      </c>
      <c r="E171" s="65"/>
      <c r="G171" s="62"/>
      <c r="H171" s="62"/>
      <c r="I171" s="62"/>
      <c r="J171" s="63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</row>
    <row r="172" spans="1:32" s="46" customFormat="1" ht="12.75">
      <c r="A172" s="46">
        <v>168</v>
      </c>
      <c r="B172" s="46">
        <f t="shared" si="6"/>
        <v>2</v>
      </c>
      <c r="C172" s="46">
        <f t="shared" si="7"/>
      </c>
      <c r="E172" s="65"/>
      <c r="G172" s="62"/>
      <c r="H172" s="62"/>
      <c r="I172" s="62"/>
      <c r="J172" s="63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</row>
    <row r="173" spans="1:32" s="46" customFormat="1" ht="12.75">
      <c r="A173" s="46">
        <v>169</v>
      </c>
      <c r="B173" s="46">
        <f t="shared" si="6"/>
        <v>2</v>
      </c>
      <c r="C173" s="46">
        <f t="shared" si="7"/>
      </c>
      <c r="E173" s="65"/>
      <c r="G173" s="62"/>
      <c r="H173" s="62"/>
      <c r="I173" s="62"/>
      <c r="J173" s="63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</row>
    <row r="174" spans="1:32" s="46" customFormat="1" ht="12.75">
      <c r="A174" s="46">
        <v>170</v>
      </c>
      <c r="B174" s="46">
        <f t="shared" si="6"/>
        <v>2</v>
      </c>
      <c r="C174" s="46">
        <f t="shared" si="7"/>
      </c>
      <c r="E174" s="65"/>
      <c r="G174" s="62"/>
      <c r="H174" s="62"/>
      <c r="I174" s="62"/>
      <c r="J174" s="63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</row>
    <row r="175" spans="1:32" s="46" customFormat="1" ht="12.75">
      <c r="A175" s="46">
        <v>171</v>
      </c>
      <c r="B175" s="46">
        <f t="shared" si="6"/>
        <v>2</v>
      </c>
      <c r="C175" s="46">
        <f t="shared" si="7"/>
      </c>
      <c r="E175" s="65"/>
      <c r="G175" s="62"/>
      <c r="H175" s="62"/>
      <c r="I175" s="62"/>
      <c r="J175" s="63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</row>
    <row r="176" spans="1:32" s="46" customFormat="1" ht="12.75">
      <c r="A176" s="46">
        <v>172</v>
      </c>
      <c r="B176" s="46">
        <f t="shared" si="6"/>
        <v>2</v>
      </c>
      <c r="C176" s="46">
        <f t="shared" si="7"/>
      </c>
      <c r="E176" s="65"/>
      <c r="G176" s="62"/>
      <c r="H176" s="62"/>
      <c r="I176" s="62"/>
      <c r="J176" s="63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</row>
    <row r="177" spans="1:32" s="46" customFormat="1" ht="12.75">
      <c r="A177" s="46">
        <v>173</v>
      </c>
      <c r="B177" s="46">
        <f t="shared" si="6"/>
        <v>2</v>
      </c>
      <c r="C177" s="46">
        <f t="shared" si="7"/>
      </c>
      <c r="E177" s="65"/>
      <c r="G177" s="62"/>
      <c r="H177" s="62"/>
      <c r="I177" s="62"/>
      <c r="J177" s="63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</row>
    <row r="178" spans="1:32" s="46" customFormat="1" ht="12.75">
      <c r="A178" s="46">
        <v>174</v>
      </c>
      <c r="B178" s="46">
        <f t="shared" si="6"/>
        <v>2</v>
      </c>
      <c r="C178" s="46">
        <f t="shared" si="7"/>
      </c>
      <c r="E178" s="65"/>
      <c r="G178" s="62"/>
      <c r="H178" s="62"/>
      <c r="I178" s="62"/>
      <c r="J178" s="63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</row>
    <row r="179" spans="1:32" s="46" customFormat="1" ht="12.75">
      <c r="A179" s="46">
        <v>175</v>
      </c>
      <c r="B179" s="46">
        <f t="shared" si="6"/>
        <v>2</v>
      </c>
      <c r="C179" s="46">
        <f t="shared" si="7"/>
      </c>
      <c r="E179" s="65"/>
      <c r="G179" s="62"/>
      <c r="H179" s="62"/>
      <c r="I179" s="62"/>
      <c r="J179" s="63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</row>
    <row r="180" spans="1:32" s="46" customFormat="1" ht="12.75">
      <c r="A180" s="46">
        <v>176</v>
      </c>
      <c r="B180" s="46">
        <f t="shared" si="6"/>
        <v>2</v>
      </c>
      <c r="C180" s="46">
        <f t="shared" si="7"/>
      </c>
      <c r="E180" s="65"/>
      <c r="G180" s="62"/>
      <c r="H180" s="62"/>
      <c r="I180" s="62"/>
      <c r="J180" s="63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</row>
    <row r="181" spans="1:32" s="46" customFormat="1" ht="12.75">
      <c r="A181" s="46">
        <v>177</v>
      </c>
      <c r="B181" s="46">
        <f t="shared" si="6"/>
        <v>2</v>
      </c>
      <c r="C181" s="46">
        <f t="shared" si="7"/>
      </c>
      <c r="E181" s="65"/>
      <c r="G181" s="62"/>
      <c r="H181" s="62"/>
      <c r="I181" s="62"/>
      <c r="J181" s="63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</row>
    <row r="182" spans="1:32" s="46" customFormat="1" ht="12.75">
      <c r="A182" s="46">
        <v>178</v>
      </c>
      <c r="B182" s="46">
        <f t="shared" si="6"/>
        <v>2</v>
      </c>
      <c r="C182" s="46">
        <f t="shared" si="7"/>
      </c>
      <c r="E182" s="65"/>
      <c r="G182" s="62"/>
      <c r="H182" s="62"/>
      <c r="I182" s="62"/>
      <c r="J182" s="63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</row>
    <row r="183" spans="1:32" s="46" customFormat="1" ht="12.75">
      <c r="A183" s="46">
        <v>179</v>
      </c>
      <c r="B183" s="46">
        <f t="shared" si="6"/>
        <v>2</v>
      </c>
      <c r="C183" s="46">
        <f t="shared" si="7"/>
      </c>
      <c r="E183" s="65"/>
      <c r="G183" s="62"/>
      <c r="H183" s="62"/>
      <c r="I183" s="62"/>
      <c r="J183" s="63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</row>
    <row r="184" spans="1:32" s="46" customFormat="1" ht="12.75">
      <c r="A184" s="46">
        <v>180</v>
      </c>
      <c r="B184" s="46">
        <f t="shared" si="6"/>
        <v>2</v>
      </c>
      <c r="C184" s="46">
        <f t="shared" si="7"/>
      </c>
      <c r="E184" s="65"/>
      <c r="G184" s="62"/>
      <c r="H184" s="62"/>
      <c r="I184" s="62"/>
      <c r="J184" s="63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</row>
    <row r="185" spans="1:32" s="46" customFormat="1" ht="12.75">
      <c r="A185" s="46">
        <v>181</v>
      </c>
      <c r="B185" s="46">
        <f t="shared" si="6"/>
        <v>2</v>
      </c>
      <c r="C185" s="46">
        <f t="shared" si="7"/>
      </c>
      <c r="E185" s="65"/>
      <c r="G185" s="62"/>
      <c r="H185" s="62"/>
      <c r="I185" s="62"/>
      <c r="J185" s="63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</row>
    <row r="186" spans="1:32" s="46" customFormat="1" ht="12.75">
      <c r="A186" s="46">
        <v>182</v>
      </c>
      <c r="B186" s="46">
        <f t="shared" si="6"/>
        <v>2</v>
      </c>
      <c r="C186" s="46">
        <f t="shared" si="7"/>
      </c>
      <c r="E186" s="65"/>
      <c r="G186" s="62"/>
      <c r="H186" s="62"/>
      <c r="I186" s="62"/>
      <c r="J186" s="63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</row>
    <row r="187" spans="1:32" s="46" customFormat="1" ht="12.75">
      <c r="A187" s="46">
        <v>183</v>
      </c>
      <c r="B187" s="46">
        <f t="shared" si="6"/>
        <v>2</v>
      </c>
      <c r="C187" s="46">
        <f t="shared" si="7"/>
      </c>
      <c r="E187" s="65"/>
      <c r="G187" s="62"/>
      <c r="H187" s="62"/>
      <c r="I187" s="62"/>
      <c r="J187" s="63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</row>
    <row r="188" spans="1:32" s="46" customFormat="1" ht="12.75">
      <c r="A188" s="46">
        <v>184</v>
      </c>
      <c r="B188" s="46">
        <f t="shared" si="6"/>
        <v>2</v>
      </c>
      <c r="C188" s="46">
        <f t="shared" si="7"/>
      </c>
      <c r="E188" s="65"/>
      <c r="G188" s="62"/>
      <c r="H188" s="62"/>
      <c r="I188" s="62"/>
      <c r="J188" s="63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</row>
    <row r="189" spans="1:32" s="46" customFormat="1" ht="12.75">
      <c r="A189" s="46">
        <v>185</v>
      </c>
      <c r="B189" s="46">
        <f t="shared" si="6"/>
        <v>2</v>
      </c>
      <c r="C189" s="46">
        <f t="shared" si="7"/>
      </c>
      <c r="E189" s="65"/>
      <c r="G189" s="62"/>
      <c r="H189" s="62"/>
      <c r="I189" s="62"/>
      <c r="J189" s="63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</row>
    <row r="190" spans="1:32" s="46" customFormat="1" ht="12.75">
      <c r="A190" s="46">
        <v>186</v>
      </c>
      <c r="B190" s="46">
        <f t="shared" si="6"/>
        <v>2</v>
      </c>
      <c r="C190" s="46">
        <f t="shared" si="7"/>
      </c>
      <c r="E190" s="65"/>
      <c r="G190" s="62"/>
      <c r="H190" s="62"/>
      <c r="I190" s="62"/>
      <c r="J190" s="63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</row>
    <row r="191" spans="1:5" s="46" customFormat="1" ht="12.75">
      <c r="A191" s="46">
        <v>187</v>
      </c>
      <c r="B191" s="46">
        <f t="shared" si="6"/>
        <v>2</v>
      </c>
      <c r="C191" s="46">
        <f t="shared" si="7"/>
      </c>
      <c r="E191" s="65"/>
    </row>
    <row r="192" spans="1:5" s="46" customFormat="1" ht="12.75">
      <c r="A192" s="46">
        <v>188</v>
      </c>
      <c r="B192" s="46">
        <f t="shared" si="6"/>
        <v>2</v>
      </c>
      <c r="C192" s="46">
        <f t="shared" si="7"/>
      </c>
      <c r="E192" s="65"/>
    </row>
    <row r="193" spans="1:5" s="46" customFormat="1" ht="12.75">
      <c r="A193" s="46">
        <v>189</v>
      </c>
      <c r="B193" s="46">
        <f t="shared" si="6"/>
        <v>2</v>
      </c>
      <c r="C193" s="46">
        <f t="shared" si="7"/>
      </c>
      <c r="E193" s="65"/>
    </row>
    <row r="194" spans="1:5" s="46" customFormat="1" ht="12.75">
      <c r="A194" s="46">
        <v>190</v>
      </c>
      <c r="B194" s="46">
        <f t="shared" si="6"/>
        <v>2</v>
      </c>
      <c r="C194" s="46">
        <f t="shared" si="7"/>
      </c>
      <c r="E194" s="65"/>
    </row>
    <row r="195" spans="1:5" s="46" customFormat="1" ht="12.75">
      <c r="A195" s="46">
        <v>191</v>
      </c>
      <c r="B195" s="46">
        <f t="shared" si="6"/>
        <v>2</v>
      </c>
      <c r="C195" s="46">
        <f t="shared" si="7"/>
      </c>
      <c r="E195" s="65"/>
    </row>
    <row r="196" spans="1:5" s="46" customFormat="1" ht="12.75">
      <c r="A196" s="46">
        <v>192</v>
      </c>
      <c r="B196" s="46">
        <f t="shared" si="6"/>
        <v>2</v>
      </c>
      <c r="C196" s="46">
        <f t="shared" si="7"/>
      </c>
      <c r="E196" s="65"/>
    </row>
    <row r="197" spans="1:5" s="46" customFormat="1" ht="12.75">
      <c r="A197" s="46">
        <v>193</v>
      </c>
      <c r="B197" s="46">
        <f t="shared" si="6"/>
        <v>2</v>
      </c>
      <c r="C197" s="46">
        <f t="shared" si="7"/>
      </c>
      <c r="E197" s="65"/>
    </row>
    <row r="198" spans="1:5" s="46" customFormat="1" ht="12.75">
      <c r="A198" s="46">
        <v>194</v>
      </c>
      <c r="B198" s="46">
        <f t="shared" si="6"/>
        <v>2</v>
      </c>
      <c r="C198" s="46">
        <f t="shared" si="7"/>
      </c>
      <c r="E198" s="65"/>
    </row>
    <row r="199" spans="1:5" s="46" customFormat="1" ht="12.75">
      <c r="A199" s="46">
        <v>195</v>
      </c>
      <c r="B199" s="46">
        <f t="shared" si="6"/>
        <v>2</v>
      </c>
      <c r="C199" s="46">
        <f t="shared" si="7"/>
      </c>
      <c r="E199" s="65"/>
    </row>
    <row r="200" spans="1:5" s="46" customFormat="1" ht="12.75">
      <c r="A200" s="46">
        <v>196</v>
      </c>
      <c r="B200" s="46">
        <f t="shared" si="6"/>
        <v>2</v>
      </c>
      <c r="C200" s="46">
        <f t="shared" si="7"/>
      </c>
      <c r="E200" s="65"/>
    </row>
    <row r="201" spans="1:5" s="46" customFormat="1" ht="12.75">
      <c r="A201" s="46">
        <v>197</v>
      </c>
      <c r="B201" s="46">
        <f t="shared" si="6"/>
        <v>2</v>
      </c>
      <c r="C201" s="46">
        <f t="shared" si="7"/>
      </c>
      <c r="E201" s="65"/>
    </row>
    <row r="202" spans="1:5" s="46" customFormat="1" ht="12.75">
      <c r="A202" s="46">
        <v>198</v>
      </c>
      <c r="B202" s="46">
        <f t="shared" si="6"/>
        <v>2</v>
      </c>
      <c r="C202" s="46">
        <f t="shared" si="7"/>
      </c>
      <c r="E202" s="65"/>
    </row>
    <row r="203" spans="1:5" s="46" customFormat="1" ht="12.75">
      <c r="A203" s="46">
        <v>199</v>
      </c>
      <c r="B203" s="46">
        <f t="shared" si="6"/>
        <v>2</v>
      </c>
      <c r="C203" s="46">
        <f t="shared" si="7"/>
      </c>
      <c r="E203" s="65"/>
    </row>
    <row r="204" spans="1:5" s="46" customFormat="1" ht="12.75">
      <c r="A204" s="46">
        <v>200</v>
      </c>
      <c r="B204" s="46">
        <f t="shared" si="6"/>
        <v>2</v>
      </c>
      <c r="C204" s="46">
        <f t="shared" si="7"/>
      </c>
      <c r="E204" s="65"/>
    </row>
    <row r="205" spans="1:5" s="46" customFormat="1" ht="12.75">
      <c r="A205" s="46">
        <v>201</v>
      </c>
      <c r="B205" s="46">
        <f t="shared" si="6"/>
        <v>2</v>
      </c>
      <c r="C205" s="46">
        <f t="shared" si="7"/>
      </c>
      <c r="E205" s="65"/>
    </row>
    <row r="206" spans="1:5" s="46" customFormat="1" ht="12.75">
      <c r="A206" s="46">
        <v>202</v>
      </c>
      <c r="B206" s="46">
        <f t="shared" si="6"/>
        <v>2</v>
      </c>
      <c r="C206" s="46">
        <f t="shared" si="7"/>
      </c>
      <c r="E206" s="65"/>
    </row>
    <row r="207" spans="1:5" s="46" customFormat="1" ht="12.75">
      <c r="A207" s="46">
        <v>203</v>
      </c>
      <c r="B207" s="46">
        <f t="shared" si="6"/>
        <v>2</v>
      </c>
      <c r="C207" s="46">
        <f t="shared" si="7"/>
      </c>
      <c r="E207" s="65"/>
    </row>
    <row r="208" spans="1:5" s="46" customFormat="1" ht="12.75">
      <c r="A208" s="46">
        <v>204</v>
      </c>
      <c r="B208" s="46">
        <f t="shared" si="6"/>
        <v>2</v>
      </c>
      <c r="C208" s="46">
        <f t="shared" si="7"/>
      </c>
      <c r="E208" s="65"/>
    </row>
    <row r="209" spans="1:5" s="46" customFormat="1" ht="12.75">
      <c r="A209" s="46">
        <v>205</v>
      </c>
      <c r="B209" s="46">
        <f t="shared" si="6"/>
        <v>2</v>
      </c>
      <c r="C209" s="46">
        <f t="shared" si="7"/>
      </c>
      <c r="E209" s="65"/>
    </row>
    <row r="210" spans="1:5" s="46" customFormat="1" ht="12.75">
      <c r="A210" s="46">
        <v>206</v>
      </c>
      <c r="B210" s="46">
        <f t="shared" si="6"/>
        <v>2</v>
      </c>
      <c r="C210" s="46">
        <f t="shared" si="7"/>
      </c>
      <c r="E210" s="65"/>
    </row>
    <row r="211" spans="1:5" s="46" customFormat="1" ht="12.75">
      <c r="A211" s="46">
        <v>207</v>
      </c>
      <c r="B211" s="46">
        <f t="shared" si="6"/>
        <v>2</v>
      </c>
      <c r="C211" s="46">
        <f t="shared" si="7"/>
      </c>
      <c r="E211" s="65"/>
    </row>
    <row r="212" spans="1:5" s="46" customFormat="1" ht="12.75">
      <c r="A212" s="46">
        <v>208</v>
      </c>
      <c r="B212" s="46">
        <f t="shared" si="6"/>
        <v>2</v>
      </c>
      <c r="C212" s="46">
        <f t="shared" si="7"/>
      </c>
      <c r="E212" s="65"/>
    </row>
    <row r="213" spans="1:5" s="46" customFormat="1" ht="12.75">
      <c r="A213" s="46">
        <v>209</v>
      </c>
      <c r="B213" s="46">
        <f t="shared" si="6"/>
        <v>2</v>
      </c>
      <c r="C213" s="46">
        <f t="shared" si="7"/>
      </c>
      <c r="E213" s="65"/>
    </row>
    <row r="214" spans="1:5" s="46" customFormat="1" ht="12.75">
      <c r="A214" s="46">
        <v>210</v>
      </c>
      <c r="B214" s="46">
        <f t="shared" si="6"/>
        <v>2</v>
      </c>
      <c r="C214" s="46">
        <f t="shared" si="7"/>
      </c>
      <c r="E214" s="65"/>
    </row>
    <row r="215" spans="1:5" s="46" customFormat="1" ht="12.75">
      <c r="A215" s="46">
        <v>211</v>
      </c>
      <c r="B215" s="46">
        <f t="shared" si="6"/>
        <v>2</v>
      </c>
      <c r="C215" s="46">
        <f t="shared" si="7"/>
      </c>
      <c r="E215" s="65"/>
    </row>
    <row r="216" spans="1:5" s="46" customFormat="1" ht="12.75">
      <c r="A216" s="46">
        <v>212</v>
      </c>
      <c r="B216" s="46">
        <f t="shared" si="6"/>
        <v>2</v>
      </c>
      <c r="C216" s="46">
        <f t="shared" si="7"/>
      </c>
      <c r="E216" s="65"/>
    </row>
    <row r="217" spans="1:5" s="46" customFormat="1" ht="12.75">
      <c r="A217" s="46">
        <v>213</v>
      </c>
      <c r="B217" s="46">
        <f t="shared" si="6"/>
        <v>2</v>
      </c>
      <c r="C217" s="46">
        <f t="shared" si="7"/>
      </c>
      <c r="E217" s="65"/>
    </row>
    <row r="218" spans="1:5" s="46" customFormat="1" ht="12.75">
      <c r="A218" s="46">
        <v>214</v>
      </c>
      <c r="B218" s="46">
        <f t="shared" si="6"/>
        <v>2</v>
      </c>
      <c r="C218" s="46">
        <f t="shared" si="7"/>
      </c>
      <c r="E218" s="65"/>
    </row>
    <row r="219" spans="1:5" s="46" customFormat="1" ht="12.75">
      <c r="A219" s="46">
        <v>215</v>
      </c>
      <c r="B219" s="46">
        <f t="shared" si="6"/>
        <v>2</v>
      </c>
      <c r="C219" s="46">
        <f t="shared" si="7"/>
      </c>
      <c r="E219" s="65"/>
    </row>
    <row r="220" spans="1:5" s="46" customFormat="1" ht="12.75">
      <c r="A220" s="46">
        <v>216</v>
      </c>
      <c r="B220" s="46">
        <f t="shared" si="6"/>
        <v>2</v>
      </c>
      <c r="C220" s="46">
        <f t="shared" si="7"/>
      </c>
      <c r="E220" s="65"/>
    </row>
    <row r="221" spans="1:5" s="46" customFormat="1" ht="12.75">
      <c r="A221" s="46">
        <v>217</v>
      </c>
      <c r="B221" s="46">
        <f t="shared" si="6"/>
        <v>2</v>
      </c>
      <c r="C221" s="46">
        <f t="shared" si="7"/>
      </c>
      <c r="E221" s="65"/>
    </row>
    <row r="222" spans="1:5" s="46" customFormat="1" ht="12.75">
      <c r="A222" s="46">
        <v>218</v>
      </c>
      <c r="B222" s="46">
        <f t="shared" si="6"/>
        <v>2</v>
      </c>
      <c r="C222" s="46">
        <f t="shared" si="7"/>
      </c>
      <c r="E222" s="65"/>
    </row>
    <row r="223" spans="1:5" s="46" customFormat="1" ht="12.75">
      <c r="A223" s="46">
        <v>219</v>
      </c>
      <c r="B223" s="46">
        <f t="shared" si="6"/>
        <v>2</v>
      </c>
      <c r="C223" s="46">
        <f t="shared" si="7"/>
      </c>
      <c r="E223" s="65"/>
    </row>
    <row r="224" spans="1:5" s="46" customFormat="1" ht="12.75">
      <c r="A224" s="46">
        <v>220</v>
      </c>
      <c r="B224" s="46">
        <f t="shared" si="6"/>
        <v>2</v>
      </c>
      <c r="C224" s="46">
        <f t="shared" si="7"/>
      </c>
      <c r="E224" s="65"/>
    </row>
    <row r="225" spans="1:5" s="46" customFormat="1" ht="12.75">
      <c r="A225" s="46">
        <v>221</v>
      </c>
      <c r="B225" s="46">
        <f t="shared" si="6"/>
        <v>2</v>
      </c>
      <c r="C225" s="46">
        <f t="shared" si="7"/>
      </c>
      <c r="E225" s="65"/>
    </row>
    <row r="226" spans="1:5" s="46" customFormat="1" ht="12.75">
      <c r="A226" s="46">
        <v>222</v>
      </c>
      <c r="B226" s="46">
        <f t="shared" si="6"/>
        <v>2</v>
      </c>
      <c r="C226" s="46">
        <f t="shared" si="7"/>
      </c>
      <c r="E226" s="65"/>
    </row>
    <row r="227" spans="1:5" s="46" customFormat="1" ht="12.75">
      <c r="A227" s="46">
        <v>223</v>
      </c>
      <c r="B227" s="46">
        <f aca="true" t="shared" si="8" ref="B227:B290">IF(E227&lt;&gt;"",B226+1,B226)</f>
        <v>2</v>
      </c>
      <c r="C227" s="46">
        <f aca="true" t="shared" si="9" ref="C227:C290">IF(B227=B226,"",B227)</f>
      </c>
      <c r="E227" s="65"/>
    </row>
    <row r="228" spans="1:5" s="46" customFormat="1" ht="12.75">
      <c r="A228" s="46">
        <v>224</v>
      </c>
      <c r="B228" s="46">
        <f t="shared" si="8"/>
        <v>2</v>
      </c>
      <c r="C228" s="46">
        <f t="shared" si="9"/>
      </c>
      <c r="E228" s="65"/>
    </row>
    <row r="229" spans="1:5" s="46" customFormat="1" ht="12.75">
      <c r="A229" s="46">
        <v>225</v>
      </c>
      <c r="B229" s="46">
        <f t="shared" si="8"/>
        <v>2</v>
      </c>
      <c r="C229" s="46">
        <f t="shared" si="9"/>
      </c>
      <c r="E229" s="65"/>
    </row>
    <row r="230" spans="1:5" s="46" customFormat="1" ht="12.75">
      <c r="A230" s="46">
        <v>226</v>
      </c>
      <c r="B230" s="46">
        <f t="shared" si="8"/>
        <v>2</v>
      </c>
      <c r="C230" s="46">
        <f t="shared" si="9"/>
      </c>
      <c r="E230" s="65"/>
    </row>
    <row r="231" spans="1:5" s="46" customFormat="1" ht="12.75">
      <c r="A231" s="46">
        <v>227</v>
      </c>
      <c r="B231" s="46">
        <f t="shared" si="8"/>
        <v>2</v>
      </c>
      <c r="C231" s="46">
        <f t="shared" si="9"/>
      </c>
      <c r="E231" s="65"/>
    </row>
    <row r="232" spans="1:5" s="46" customFormat="1" ht="12.75">
      <c r="A232" s="46">
        <v>228</v>
      </c>
      <c r="B232" s="46">
        <f t="shared" si="8"/>
        <v>2</v>
      </c>
      <c r="C232" s="46">
        <f t="shared" si="9"/>
      </c>
      <c r="E232" s="65"/>
    </row>
    <row r="233" spans="1:5" s="46" customFormat="1" ht="12.75">
      <c r="A233" s="46">
        <v>229</v>
      </c>
      <c r="B233" s="46">
        <f t="shared" si="8"/>
        <v>2</v>
      </c>
      <c r="C233" s="46">
        <f t="shared" si="9"/>
      </c>
      <c r="E233" s="65"/>
    </row>
    <row r="234" spans="1:5" s="46" customFormat="1" ht="12.75">
      <c r="A234" s="46">
        <v>230</v>
      </c>
      <c r="B234" s="46">
        <f t="shared" si="8"/>
        <v>2</v>
      </c>
      <c r="C234" s="46">
        <f t="shared" si="9"/>
      </c>
      <c r="E234" s="65"/>
    </row>
    <row r="235" spans="1:5" s="46" customFormat="1" ht="12.75">
      <c r="A235" s="46">
        <v>231</v>
      </c>
      <c r="B235" s="46">
        <f t="shared" si="8"/>
        <v>2</v>
      </c>
      <c r="C235" s="46">
        <f t="shared" si="9"/>
      </c>
      <c r="E235" s="65"/>
    </row>
    <row r="236" spans="1:5" s="46" customFormat="1" ht="12.75">
      <c r="A236" s="46">
        <v>232</v>
      </c>
      <c r="B236" s="46">
        <f t="shared" si="8"/>
        <v>2</v>
      </c>
      <c r="C236" s="46">
        <f t="shared" si="9"/>
      </c>
      <c r="E236" s="65"/>
    </row>
    <row r="237" spans="1:5" s="46" customFormat="1" ht="12.75">
      <c r="A237" s="46">
        <v>233</v>
      </c>
      <c r="B237" s="46">
        <f t="shared" si="8"/>
        <v>2</v>
      </c>
      <c r="C237" s="46">
        <f t="shared" si="9"/>
      </c>
      <c r="E237" s="65"/>
    </row>
    <row r="238" spans="1:5" s="46" customFormat="1" ht="12.75">
      <c r="A238" s="46">
        <v>234</v>
      </c>
      <c r="B238" s="46">
        <f t="shared" si="8"/>
        <v>2</v>
      </c>
      <c r="C238" s="46">
        <f t="shared" si="9"/>
      </c>
      <c r="E238" s="65"/>
    </row>
    <row r="239" spans="1:5" s="46" customFormat="1" ht="12.75">
      <c r="A239" s="46">
        <v>235</v>
      </c>
      <c r="B239" s="46">
        <f t="shared" si="8"/>
        <v>2</v>
      </c>
      <c r="C239" s="46">
        <f t="shared" si="9"/>
      </c>
      <c r="E239" s="65"/>
    </row>
    <row r="240" spans="1:5" s="46" customFormat="1" ht="12.75">
      <c r="A240" s="46">
        <v>236</v>
      </c>
      <c r="B240" s="46">
        <f t="shared" si="8"/>
        <v>2</v>
      </c>
      <c r="C240" s="46">
        <f t="shared" si="9"/>
      </c>
      <c r="E240" s="65"/>
    </row>
    <row r="241" spans="1:5" s="46" customFormat="1" ht="12.75">
      <c r="A241" s="46">
        <v>237</v>
      </c>
      <c r="B241" s="46">
        <f t="shared" si="8"/>
        <v>2</v>
      </c>
      <c r="C241" s="46">
        <f t="shared" si="9"/>
      </c>
      <c r="E241" s="65"/>
    </row>
    <row r="242" spans="1:5" s="46" customFormat="1" ht="12.75">
      <c r="A242" s="46">
        <v>238</v>
      </c>
      <c r="B242" s="46">
        <f t="shared" si="8"/>
        <v>2</v>
      </c>
      <c r="C242" s="46">
        <f t="shared" si="9"/>
      </c>
      <c r="E242" s="65"/>
    </row>
    <row r="243" spans="1:5" s="46" customFormat="1" ht="12.75">
      <c r="A243" s="46">
        <v>239</v>
      </c>
      <c r="B243" s="46">
        <f t="shared" si="8"/>
        <v>2</v>
      </c>
      <c r="C243" s="46">
        <f t="shared" si="9"/>
      </c>
      <c r="E243" s="65"/>
    </row>
    <row r="244" spans="1:5" s="46" customFormat="1" ht="12.75">
      <c r="A244" s="46">
        <v>240</v>
      </c>
      <c r="B244" s="46">
        <f t="shared" si="8"/>
        <v>2</v>
      </c>
      <c r="C244" s="46">
        <f t="shared" si="9"/>
      </c>
      <c r="E244" s="65"/>
    </row>
    <row r="245" spans="1:5" s="46" customFormat="1" ht="12.75">
      <c r="A245" s="46">
        <v>241</v>
      </c>
      <c r="B245" s="46">
        <f t="shared" si="8"/>
        <v>2</v>
      </c>
      <c r="C245" s="46">
        <f t="shared" si="9"/>
      </c>
      <c r="E245" s="65"/>
    </row>
    <row r="246" spans="1:5" s="46" customFormat="1" ht="12.75">
      <c r="A246" s="46">
        <v>242</v>
      </c>
      <c r="B246" s="46">
        <f t="shared" si="8"/>
        <v>2</v>
      </c>
      <c r="C246" s="46">
        <f t="shared" si="9"/>
      </c>
      <c r="E246" s="65"/>
    </row>
    <row r="247" spans="1:5" s="46" customFormat="1" ht="12.75">
      <c r="A247" s="46">
        <v>243</v>
      </c>
      <c r="B247" s="46">
        <f t="shared" si="8"/>
        <v>2</v>
      </c>
      <c r="C247" s="46">
        <f t="shared" si="9"/>
      </c>
      <c r="E247" s="65"/>
    </row>
    <row r="248" spans="1:5" s="46" customFormat="1" ht="12.75">
      <c r="A248" s="46">
        <v>244</v>
      </c>
      <c r="B248" s="46">
        <f t="shared" si="8"/>
        <v>2</v>
      </c>
      <c r="C248" s="46">
        <f t="shared" si="9"/>
      </c>
      <c r="E248" s="65"/>
    </row>
    <row r="249" spans="1:5" s="46" customFormat="1" ht="12.75">
      <c r="A249" s="46">
        <v>245</v>
      </c>
      <c r="B249" s="46">
        <f t="shared" si="8"/>
        <v>2</v>
      </c>
      <c r="C249" s="46">
        <f t="shared" si="9"/>
      </c>
      <c r="E249" s="65"/>
    </row>
    <row r="250" spans="1:5" s="46" customFormat="1" ht="12.75">
      <c r="A250" s="46">
        <v>246</v>
      </c>
      <c r="B250" s="46">
        <f t="shared" si="8"/>
        <v>2</v>
      </c>
      <c r="C250" s="46">
        <f t="shared" si="9"/>
      </c>
      <c r="E250" s="65"/>
    </row>
    <row r="251" spans="1:5" s="46" customFormat="1" ht="12.75">
      <c r="A251" s="46">
        <v>247</v>
      </c>
      <c r="B251" s="46">
        <f t="shared" si="8"/>
        <v>2</v>
      </c>
      <c r="C251" s="46">
        <f t="shared" si="9"/>
      </c>
      <c r="E251" s="65"/>
    </row>
    <row r="252" spans="1:5" s="46" customFormat="1" ht="12.75">
      <c r="A252" s="46">
        <v>248</v>
      </c>
      <c r="B252" s="46">
        <f t="shared" si="8"/>
        <v>2</v>
      </c>
      <c r="C252" s="46">
        <f t="shared" si="9"/>
      </c>
      <c r="E252" s="65"/>
    </row>
    <row r="253" spans="1:5" s="46" customFormat="1" ht="12.75">
      <c r="A253" s="46">
        <v>249</v>
      </c>
      <c r="B253" s="46">
        <f t="shared" si="8"/>
        <v>2</v>
      </c>
      <c r="C253" s="46">
        <f t="shared" si="9"/>
      </c>
      <c r="E253" s="65"/>
    </row>
    <row r="254" spans="1:5" s="46" customFormat="1" ht="12.75">
      <c r="A254" s="46">
        <v>250</v>
      </c>
      <c r="B254" s="46">
        <f t="shared" si="8"/>
        <v>2</v>
      </c>
      <c r="C254" s="46">
        <f t="shared" si="9"/>
      </c>
      <c r="E254" s="65"/>
    </row>
    <row r="255" spans="1:5" s="46" customFormat="1" ht="12.75">
      <c r="A255" s="46">
        <v>251</v>
      </c>
      <c r="B255" s="46">
        <f t="shared" si="8"/>
        <v>2</v>
      </c>
      <c r="C255" s="46">
        <f t="shared" si="9"/>
      </c>
      <c r="E255" s="65"/>
    </row>
    <row r="256" spans="1:5" s="46" customFormat="1" ht="12.75">
      <c r="A256" s="46">
        <v>252</v>
      </c>
      <c r="B256" s="46">
        <f t="shared" si="8"/>
        <v>2</v>
      </c>
      <c r="C256" s="46">
        <f t="shared" si="9"/>
      </c>
      <c r="E256" s="65"/>
    </row>
    <row r="257" spans="1:5" s="46" customFormat="1" ht="12.75">
      <c r="A257" s="46">
        <v>253</v>
      </c>
      <c r="B257" s="46">
        <f t="shared" si="8"/>
        <v>2</v>
      </c>
      <c r="C257" s="46">
        <f t="shared" si="9"/>
      </c>
      <c r="E257" s="65"/>
    </row>
    <row r="258" spans="1:5" s="46" customFormat="1" ht="12.75">
      <c r="A258" s="46">
        <v>254</v>
      </c>
      <c r="B258" s="46">
        <f t="shared" si="8"/>
        <v>2</v>
      </c>
      <c r="C258" s="46">
        <f t="shared" si="9"/>
      </c>
      <c r="E258" s="65"/>
    </row>
    <row r="259" spans="1:5" s="46" customFormat="1" ht="12.75">
      <c r="A259" s="46">
        <v>255</v>
      </c>
      <c r="B259" s="46">
        <f t="shared" si="8"/>
        <v>2</v>
      </c>
      <c r="C259" s="46">
        <f t="shared" si="9"/>
      </c>
      <c r="E259" s="65"/>
    </row>
    <row r="260" spans="1:5" s="46" customFormat="1" ht="12.75">
      <c r="A260" s="46">
        <v>256</v>
      </c>
      <c r="B260" s="46">
        <f t="shared" si="8"/>
        <v>2</v>
      </c>
      <c r="C260" s="46">
        <f t="shared" si="9"/>
      </c>
      <c r="E260" s="65"/>
    </row>
    <row r="261" spans="1:5" s="46" customFormat="1" ht="12.75">
      <c r="A261" s="46">
        <v>257</v>
      </c>
      <c r="B261" s="46">
        <f t="shared" si="8"/>
        <v>2</v>
      </c>
      <c r="C261" s="46">
        <f t="shared" si="9"/>
      </c>
      <c r="E261" s="65"/>
    </row>
    <row r="262" spans="1:5" s="46" customFormat="1" ht="12.75">
      <c r="A262" s="46">
        <v>258</v>
      </c>
      <c r="B262" s="46">
        <f t="shared" si="8"/>
        <v>2</v>
      </c>
      <c r="C262" s="46">
        <f t="shared" si="9"/>
      </c>
      <c r="E262" s="65"/>
    </row>
    <row r="263" spans="1:5" s="46" customFormat="1" ht="12.75">
      <c r="A263" s="46">
        <v>259</v>
      </c>
      <c r="B263" s="46">
        <f t="shared" si="8"/>
        <v>2</v>
      </c>
      <c r="C263" s="46">
        <f t="shared" si="9"/>
      </c>
      <c r="E263" s="65"/>
    </row>
    <row r="264" spans="1:5" s="46" customFormat="1" ht="12.75">
      <c r="A264" s="46">
        <v>260</v>
      </c>
      <c r="B264" s="46">
        <f t="shared" si="8"/>
        <v>2</v>
      </c>
      <c r="C264" s="46">
        <f t="shared" si="9"/>
      </c>
      <c r="E264" s="65"/>
    </row>
    <row r="265" spans="1:5" s="46" customFormat="1" ht="12.75">
      <c r="A265" s="46">
        <v>261</v>
      </c>
      <c r="B265" s="46">
        <f t="shared" si="8"/>
        <v>2</v>
      </c>
      <c r="C265" s="46">
        <f t="shared" si="9"/>
      </c>
      <c r="E265" s="65"/>
    </row>
    <row r="266" spans="1:5" s="46" customFormat="1" ht="12.75">
      <c r="A266" s="46">
        <v>262</v>
      </c>
      <c r="B266" s="46">
        <f t="shared" si="8"/>
        <v>2</v>
      </c>
      <c r="C266" s="46">
        <f t="shared" si="9"/>
      </c>
      <c r="E266" s="65"/>
    </row>
    <row r="267" spans="1:5" s="46" customFormat="1" ht="12.75">
      <c r="A267" s="46">
        <v>263</v>
      </c>
      <c r="B267" s="46">
        <f t="shared" si="8"/>
        <v>2</v>
      </c>
      <c r="C267" s="46">
        <f t="shared" si="9"/>
      </c>
      <c r="E267" s="65"/>
    </row>
    <row r="268" spans="1:5" s="46" customFormat="1" ht="12.75">
      <c r="A268" s="46">
        <v>264</v>
      </c>
      <c r="B268" s="46">
        <f t="shared" si="8"/>
        <v>2</v>
      </c>
      <c r="C268" s="46">
        <f t="shared" si="9"/>
      </c>
      <c r="E268" s="65"/>
    </row>
    <row r="269" spans="1:5" s="46" customFormat="1" ht="12.75">
      <c r="A269" s="46">
        <v>265</v>
      </c>
      <c r="B269" s="46">
        <f t="shared" si="8"/>
        <v>2</v>
      </c>
      <c r="C269" s="46">
        <f t="shared" si="9"/>
      </c>
      <c r="E269" s="65"/>
    </row>
    <row r="270" spans="1:5" s="46" customFormat="1" ht="12.75">
      <c r="A270" s="46">
        <v>266</v>
      </c>
      <c r="B270" s="46">
        <f t="shared" si="8"/>
        <v>2</v>
      </c>
      <c r="C270" s="46">
        <f t="shared" si="9"/>
      </c>
      <c r="E270" s="65"/>
    </row>
    <row r="271" spans="1:5" s="46" customFormat="1" ht="12.75">
      <c r="A271" s="46">
        <v>267</v>
      </c>
      <c r="B271" s="46">
        <f t="shared" si="8"/>
        <v>2</v>
      </c>
      <c r="C271" s="46">
        <f t="shared" si="9"/>
      </c>
      <c r="E271" s="65"/>
    </row>
    <row r="272" spans="1:5" s="46" customFormat="1" ht="12.75">
      <c r="A272" s="46">
        <v>268</v>
      </c>
      <c r="B272" s="46">
        <f t="shared" si="8"/>
        <v>2</v>
      </c>
      <c r="C272" s="46">
        <f t="shared" si="9"/>
      </c>
      <c r="E272" s="65"/>
    </row>
    <row r="273" spans="1:5" s="46" customFormat="1" ht="12.75">
      <c r="A273" s="46">
        <v>269</v>
      </c>
      <c r="B273" s="46">
        <f t="shared" si="8"/>
        <v>2</v>
      </c>
      <c r="C273" s="46">
        <f t="shared" si="9"/>
      </c>
      <c r="E273" s="65"/>
    </row>
    <row r="274" spans="1:5" s="46" customFormat="1" ht="12.75">
      <c r="A274" s="46">
        <v>270</v>
      </c>
      <c r="B274" s="46">
        <f t="shared" si="8"/>
        <v>2</v>
      </c>
      <c r="C274" s="46">
        <f t="shared" si="9"/>
      </c>
      <c r="E274" s="65"/>
    </row>
    <row r="275" spans="1:5" s="46" customFormat="1" ht="12.75">
      <c r="A275" s="46">
        <v>271</v>
      </c>
      <c r="B275" s="46">
        <f t="shared" si="8"/>
        <v>2</v>
      </c>
      <c r="C275" s="46">
        <f t="shared" si="9"/>
      </c>
      <c r="E275" s="65"/>
    </row>
    <row r="276" spans="1:5" s="46" customFormat="1" ht="12.75">
      <c r="A276" s="46">
        <v>272</v>
      </c>
      <c r="B276" s="46">
        <f t="shared" si="8"/>
        <v>2</v>
      </c>
      <c r="C276" s="46">
        <f t="shared" si="9"/>
      </c>
      <c r="E276" s="65"/>
    </row>
    <row r="277" spans="1:5" s="46" customFormat="1" ht="12.75">
      <c r="A277" s="46">
        <v>273</v>
      </c>
      <c r="B277" s="46">
        <f t="shared" si="8"/>
        <v>2</v>
      </c>
      <c r="C277" s="46">
        <f t="shared" si="9"/>
      </c>
      <c r="E277" s="65"/>
    </row>
    <row r="278" spans="1:5" s="46" customFormat="1" ht="12.75">
      <c r="A278" s="46">
        <v>274</v>
      </c>
      <c r="B278" s="46">
        <f t="shared" si="8"/>
        <v>2</v>
      </c>
      <c r="C278" s="46">
        <f t="shared" si="9"/>
      </c>
      <c r="E278" s="65"/>
    </row>
    <row r="279" spans="1:5" s="46" customFormat="1" ht="12.75">
      <c r="A279" s="46">
        <v>275</v>
      </c>
      <c r="B279" s="46">
        <f t="shared" si="8"/>
        <v>2</v>
      </c>
      <c r="C279" s="46">
        <f t="shared" si="9"/>
      </c>
      <c r="E279" s="65"/>
    </row>
    <row r="280" spans="1:5" s="46" customFormat="1" ht="12.75">
      <c r="A280" s="46">
        <v>276</v>
      </c>
      <c r="B280" s="46">
        <f t="shared" si="8"/>
        <v>2</v>
      </c>
      <c r="C280" s="46">
        <f t="shared" si="9"/>
      </c>
      <c r="E280" s="65"/>
    </row>
    <row r="281" spans="1:5" s="46" customFormat="1" ht="12.75">
      <c r="A281" s="46">
        <v>277</v>
      </c>
      <c r="B281" s="46">
        <f t="shared" si="8"/>
        <v>2</v>
      </c>
      <c r="C281" s="46">
        <f t="shared" si="9"/>
      </c>
      <c r="E281" s="65"/>
    </row>
    <row r="282" spans="1:5" s="46" customFormat="1" ht="12.75">
      <c r="A282" s="46">
        <v>278</v>
      </c>
      <c r="B282" s="46">
        <f t="shared" si="8"/>
        <v>2</v>
      </c>
      <c r="C282" s="46">
        <f t="shared" si="9"/>
      </c>
      <c r="E282" s="65"/>
    </row>
    <row r="283" spans="1:5" s="46" customFormat="1" ht="12.75">
      <c r="A283" s="46">
        <v>279</v>
      </c>
      <c r="B283" s="46">
        <f t="shared" si="8"/>
        <v>2</v>
      </c>
      <c r="C283" s="46">
        <f t="shared" si="9"/>
      </c>
      <c r="E283" s="65"/>
    </row>
    <row r="284" spans="1:5" s="46" customFormat="1" ht="12.75">
      <c r="A284" s="46">
        <v>280</v>
      </c>
      <c r="B284" s="46">
        <f t="shared" si="8"/>
        <v>2</v>
      </c>
      <c r="C284" s="46">
        <f t="shared" si="9"/>
      </c>
      <c r="E284" s="65"/>
    </row>
    <row r="285" spans="1:5" s="46" customFormat="1" ht="12.75">
      <c r="A285" s="46">
        <v>281</v>
      </c>
      <c r="B285" s="46">
        <f t="shared" si="8"/>
        <v>2</v>
      </c>
      <c r="C285" s="46">
        <f t="shared" si="9"/>
      </c>
      <c r="E285" s="65"/>
    </row>
    <row r="286" spans="1:5" s="46" customFormat="1" ht="12.75">
      <c r="A286" s="46">
        <v>282</v>
      </c>
      <c r="B286" s="46">
        <f t="shared" si="8"/>
        <v>2</v>
      </c>
      <c r="C286" s="46">
        <f t="shared" si="9"/>
      </c>
      <c r="E286" s="65"/>
    </row>
    <row r="287" spans="1:5" s="46" customFormat="1" ht="12.75">
      <c r="A287" s="46">
        <v>283</v>
      </c>
      <c r="B287" s="46">
        <f t="shared" si="8"/>
        <v>2</v>
      </c>
      <c r="C287" s="46">
        <f t="shared" si="9"/>
      </c>
      <c r="E287" s="65"/>
    </row>
    <row r="288" spans="1:5" s="46" customFormat="1" ht="12.75">
      <c r="A288" s="46">
        <v>284</v>
      </c>
      <c r="B288" s="46">
        <f t="shared" si="8"/>
        <v>2</v>
      </c>
      <c r="C288" s="46">
        <f t="shared" si="9"/>
      </c>
      <c r="E288" s="65"/>
    </row>
    <row r="289" spans="1:5" s="46" customFormat="1" ht="12.75">
      <c r="A289" s="46">
        <v>285</v>
      </c>
      <c r="B289" s="46">
        <f t="shared" si="8"/>
        <v>2</v>
      </c>
      <c r="C289" s="46">
        <f t="shared" si="9"/>
      </c>
      <c r="E289" s="65"/>
    </row>
    <row r="290" spans="1:5" s="46" customFormat="1" ht="12.75">
      <c r="A290" s="46">
        <v>286</v>
      </c>
      <c r="B290" s="46">
        <f t="shared" si="8"/>
        <v>2</v>
      </c>
      <c r="C290" s="46">
        <f t="shared" si="9"/>
      </c>
      <c r="E290" s="65"/>
    </row>
    <row r="291" spans="1:5" s="46" customFormat="1" ht="12.75">
      <c r="A291" s="46">
        <v>287</v>
      </c>
      <c r="B291" s="46">
        <f aca="true" t="shared" si="10" ref="B291:B300">IF(E291&lt;&gt;"",B290+1,B290)</f>
        <v>2</v>
      </c>
      <c r="C291" s="46">
        <f aca="true" t="shared" si="11" ref="C291:C300">IF(B291=B290,"",B291)</f>
      </c>
      <c r="E291" s="65"/>
    </row>
    <row r="292" spans="1:5" s="46" customFormat="1" ht="12.75">
      <c r="A292" s="46">
        <v>288</v>
      </c>
      <c r="B292" s="46">
        <f t="shared" si="10"/>
        <v>2</v>
      </c>
      <c r="C292" s="46">
        <f t="shared" si="11"/>
      </c>
      <c r="E292" s="65"/>
    </row>
    <row r="293" spans="1:5" s="46" customFormat="1" ht="12.75">
      <c r="A293" s="46">
        <v>289</v>
      </c>
      <c r="B293" s="46">
        <f t="shared" si="10"/>
        <v>2</v>
      </c>
      <c r="C293" s="46">
        <f t="shared" si="11"/>
      </c>
      <c r="E293" s="65"/>
    </row>
    <row r="294" spans="1:5" s="46" customFormat="1" ht="12.75">
      <c r="A294" s="46">
        <v>290</v>
      </c>
      <c r="B294" s="46">
        <f t="shared" si="10"/>
        <v>2</v>
      </c>
      <c r="C294" s="46">
        <f t="shared" si="11"/>
      </c>
      <c r="E294" s="65"/>
    </row>
    <row r="295" spans="1:5" s="46" customFormat="1" ht="12.75">
      <c r="A295" s="46">
        <v>291</v>
      </c>
      <c r="B295" s="46">
        <f t="shared" si="10"/>
        <v>2</v>
      </c>
      <c r="C295" s="46">
        <f t="shared" si="11"/>
      </c>
      <c r="E295" s="65"/>
    </row>
    <row r="296" spans="1:5" s="46" customFormat="1" ht="12.75">
      <c r="A296" s="46">
        <v>292</v>
      </c>
      <c r="B296" s="46">
        <f t="shared" si="10"/>
        <v>2</v>
      </c>
      <c r="C296" s="46">
        <f t="shared" si="11"/>
      </c>
      <c r="E296" s="65"/>
    </row>
    <row r="297" spans="1:5" s="46" customFormat="1" ht="12.75">
      <c r="A297" s="46">
        <v>293</v>
      </c>
      <c r="B297" s="46">
        <f t="shared" si="10"/>
        <v>2</v>
      </c>
      <c r="C297" s="46">
        <f t="shared" si="11"/>
      </c>
      <c r="E297" s="65"/>
    </row>
    <row r="298" spans="1:5" s="46" customFormat="1" ht="12.75">
      <c r="A298" s="46">
        <v>294</v>
      </c>
      <c r="B298" s="46">
        <f t="shared" si="10"/>
        <v>2</v>
      </c>
      <c r="C298" s="46">
        <f t="shared" si="11"/>
      </c>
      <c r="E298" s="65"/>
    </row>
    <row r="299" spans="1:5" s="46" customFormat="1" ht="12.75">
      <c r="A299" s="46">
        <v>295</v>
      </c>
      <c r="B299" s="46">
        <f t="shared" si="10"/>
        <v>2</v>
      </c>
      <c r="C299" s="46">
        <f t="shared" si="11"/>
      </c>
      <c r="E299" s="65"/>
    </row>
    <row r="300" spans="1:5" ht="12.75" hidden="1">
      <c r="A300">
        <v>296</v>
      </c>
      <c r="B300">
        <f t="shared" si="10"/>
        <v>3</v>
      </c>
      <c r="C300">
        <f t="shared" si="11"/>
        <v>3</v>
      </c>
      <c r="E300" s="53" t="s">
        <v>29</v>
      </c>
    </row>
    <row r="301" ht="12.75">
      <c r="E301" s="54"/>
    </row>
    <row r="302" ht="12.75">
      <c r="E302" s="54"/>
    </row>
    <row r="303" ht="12.75">
      <c r="E303" s="54"/>
    </row>
    <row r="304" ht="12.75">
      <c r="E304" s="54"/>
    </row>
    <row r="305" ht="12.75">
      <c r="E305" s="54"/>
    </row>
    <row r="306" ht="12.75">
      <c r="E306" s="54"/>
    </row>
    <row r="307" ht="12.75">
      <c r="E307" s="54"/>
    </row>
    <row r="308" ht="12.75">
      <c r="E308" s="54"/>
    </row>
    <row r="309" ht="12.75">
      <c r="E309" s="54"/>
    </row>
    <row r="310" ht="12.75">
      <c r="E310" s="54"/>
    </row>
    <row r="311" ht="12.75">
      <c r="E311" s="54"/>
    </row>
    <row r="312" ht="12.75">
      <c r="E312" s="54"/>
    </row>
    <row r="313" ht="12.75">
      <c r="E313" s="54"/>
    </row>
    <row r="314" ht="12.75">
      <c r="E314" s="54"/>
    </row>
    <row r="315" ht="12.75">
      <c r="E315" s="54"/>
    </row>
    <row r="316" ht="12.75">
      <c r="E316" s="54"/>
    </row>
    <row r="317" ht="12.75">
      <c r="E317" s="54"/>
    </row>
    <row r="318" ht="12.75">
      <c r="E318" s="54"/>
    </row>
    <row r="319" ht="12.75">
      <c r="E319" s="54"/>
    </row>
    <row r="320" ht="12.75">
      <c r="E320" s="54"/>
    </row>
    <row r="321" ht="12.75">
      <c r="E321" s="54"/>
    </row>
    <row r="322" ht="12.75">
      <c r="E322" s="54"/>
    </row>
    <row r="323" ht="12.75">
      <c r="E323" s="54"/>
    </row>
    <row r="324" ht="12.75">
      <c r="E324" s="54"/>
    </row>
    <row r="325" ht="12.75">
      <c r="E325" s="54"/>
    </row>
    <row r="326" ht="12.75">
      <c r="E326" s="54"/>
    </row>
    <row r="327" ht="12.75">
      <c r="E327" s="54"/>
    </row>
    <row r="328" ht="12.75">
      <c r="E328" s="54"/>
    </row>
    <row r="329" ht="12.75">
      <c r="E329" s="54"/>
    </row>
    <row r="330" ht="12.75">
      <c r="E330" s="54"/>
    </row>
    <row r="331" ht="12.75">
      <c r="E331" s="54"/>
    </row>
    <row r="332" ht="12.75">
      <c r="E332" s="54"/>
    </row>
    <row r="333" ht="12.75">
      <c r="E333" s="54"/>
    </row>
    <row r="334" ht="12.75">
      <c r="E334" s="54"/>
    </row>
    <row r="335" ht="12.75">
      <c r="E335" s="54"/>
    </row>
    <row r="336" ht="12.75">
      <c r="E336" s="54"/>
    </row>
    <row r="337" ht="12.75">
      <c r="E337" s="54"/>
    </row>
    <row r="338" ht="12.75">
      <c r="E338" s="54"/>
    </row>
    <row r="339" ht="12.75">
      <c r="E339" s="54"/>
    </row>
    <row r="340" ht="12.75">
      <c r="E340" s="54"/>
    </row>
    <row r="341" ht="12.75">
      <c r="E341" s="54"/>
    </row>
    <row r="342" ht="12.75">
      <c r="E342" s="54"/>
    </row>
    <row r="343" ht="12.75">
      <c r="E343" s="54"/>
    </row>
    <row r="344" ht="12.75">
      <c r="E344" s="54"/>
    </row>
    <row r="345" ht="12.75">
      <c r="E345" s="54"/>
    </row>
    <row r="346" ht="12.75">
      <c r="E346" s="54"/>
    </row>
    <row r="347" ht="12.75">
      <c r="E347" s="54"/>
    </row>
    <row r="348" ht="12.75">
      <c r="E348" s="54"/>
    </row>
    <row r="349" ht="12.75">
      <c r="E349" s="54"/>
    </row>
    <row r="350" ht="12.75">
      <c r="E350" s="54"/>
    </row>
    <row r="351" ht="12.75">
      <c r="E351" s="54"/>
    </row>
    <row r="352" ht="12.75">
      <c r="E352" s="54"/>
    </row>
    <row r="353" ht="12.75">
      <c r="E353" s="54"/>
    </row>
    <row r="354" ht="12.75">
      <c r="E354" s="54"/>
    </row>
    <row r="355" ht="12.75">
      <c r="E355" s="54"/>
    </row>
    <row r="356" ht="12.75">
      <c r="E356" s="54"/>
    </row>
    <row r="357" ht="12.75">
      <c r="E357" s="54"/>
    </row>
    <row r="358" ht="12.75">
      <c r="E358" s="54"/>
    </row>
    <row r="359" ht="12.75">
      <c r="E359" s="54"/>
    </row>
    <row r="360" ht="12.75">
      <c r="E360" s="54"/>
    </row>
    <row r="361" ht="12.75">
      <c r="E361" s="54"/>
    </row>
    <row r="362" ht="12.75">
      <c r="E362" s="54"/>
    </row>
    <row r="363" ht="12.75">
      <c r="E363" s="54"/>
    </row>
    <row r="364" ht="12.75">
      <c r="E364" s="54"/>
    </row>
    <row r="365" ht="12.75">
      <c r="E365" s="54"/>
    </row>
    <row r="366" ht="12.75">
      <c r="E366" s="54"/>
    </row>
    <row r="367" ht="12.75">
      <c r="E367" s="54"/>
    </row>
    <row r="368" ht="12.75">
      <c r="E368" s="54"/>
    </row>
    <row r="369" ht="12.75">
      <c r="E369" s="54"/>
    </row>
    <row r="370" ht="12.75">
      <c r="E370" s="54"/>
    </row>
    <row r="371" ht="12.75">
      <c r="E371" s="54"/>
    </row>
    <row r="372" ht="12.75">
      <c r="E372" s="54"/>
    </row>
    <row r="373" ht="12.75">
      <c r="E373" s="54"/>
    </row>
    <row r="374" ht="12.75">
      <c r="E374" s="54"/>
    </row>
    <row r="375" ht="12.75">
      <c r="E375" s="54"/>
    </row>
    <row r="376" ht="12.75">
      <c r="E376" s="54"/>
    </row>
    <row r="377" ht="12.75">
      <c r="E377" s="54"/>
    </row>
    <row r="378" ht="12.75">
      <c r="E378" s="54"/>
    </row>
    <row r="379" ht="12.75">
      <c r="E379" s="54"/>
    </row>
    <row r="380" ht="12.75">
      <c r="E380" s="54"/>
    </row>
    <row r="381" ht="12.75">
      <c r="E381" s="54"/>
    </row>
    <row r="382" ht="12.75">
      <c r="E382" s="54"/>
    </row>
    <row r="383" ht="12.75">
      <c r="E383" s="54"/>
    </row>
    <row r="384" ht="12.75">
      <c r="E384" s="54"/>
    </row>
    <row r="385" ht="12.75">
      <c r="E385" s="54"/>
    </row>
    <row r="386" ht="12.75">
      <c r="E386" s="54"/>
    </row>
    <row r="387" ht="12.75">
      <c r="E387" s="54"/>
    </row>
    <row r="388" ht="12.75">
      <c r="E388" s="54"/>
    </row>
    <row r="389" ht="12.75">
      <c r="E389" s="54"/>
    </row>
    <row r="390" ht="12.75">
      <c r="E390" s="54"/>
    </row>
    <row r="391" ht="12.75">
      <c r="E391" s="54"/>
    </row>
    <row r="392" ht="12.75">
      <c r="E392" s="54"/>
    </row>
    <row r="393" ht="12.75">
      <c r="E393" s="54"/>
    </row>
    <row r="394" ht="12.75">
      <c r="E394" s="54"/>
    </row>
    <row r="395" ht="12.75">
      <c r="E395" s="54"/>
    </row>
    <row r="396" ht="12.75">
      <c r="E396" s="54"/>
    </row>
    <row r="397" ht="12.75">
      <c r="E397" s="54"/>
    </row>
    <row r="398" ht="12.75">
      <c r="E398" s="54"/>
    </row>
    <row r="399" ht="12.75">
      <c r="E399" s="54"/>
    </row>
    <row r="400" ht="12.75">
      <c r="E400" s="54"/>
    </row>
    <row r="401" ht="12.75">
      <c r="E401" s="54"/>
    </row>
    <row r="402" ht="12.75">
      <c r="E402" s="54"/>
    </row>
    <row r="403" ht="12.75">
      <c r="E403" s="54"/>
    </row>
    <row r="404" ht="12.75">
      <c r="E404" s="54"/>
    </row>
    <row r="405" ht="12.75">
      <c r="E405" s="54"/>
    </row>
    <row r="406" ht="12.75">
      <c r="E406" s="54"/>
    </row>
    <row r="407" ht="12.75">
      <c r="E407" s="54"/>
    </row>
    <row r="408" ht="12.75">
      <c r="E408" s="54"/>
    </row>
    <row r="409" ht="12.75">
      <c r="E409" s="54"/>
    </row>
    <row r="410" ht="12.75">
      <c r="E410" s="54"/>
    </row>
    <row r="411" ht="12.75">
      <c r="E411" s="54"/>
    </row>
    <row r="412" ht="12.75">
      <c r="E412" s="54"/>
    </row>
    <row r="413" ht="12.75">
      <c r="E413" s="54"/>
    </row>
    <row r="414" ht="12.75">
      <c r="E414" s="54"/>
    </row>
    <row r="415" ht="12.75">
      <c r="E415" s="54"/>
    </row>
    <row r="416" ht="12.75">
      <c r="E416" s="54"/>
    </row>
    <row r="417" ht="12.75">
      <c r="E417" s="54"/>
    </row>
    <row r="418" ht="12.75">
      <c r="E418" s="54"/>
    </row>
    <row r="419" ht="12.75">
      <c r="E419" s="54"/>
    </row>
    <row r="420" ht="12.75">
      <c r="E420" s="54"/>
    </row>
    <row r="421" ht="12.75">
      <c r="E421" s="54"/>
    </row>
    <row r="422" ht="12.75">
      <c r="E422" s="54"/>
    </row>
    <row r="423" ht="12.75">
      <c r="E423" s="54"/>
    </row>
    <row r="424" ht="12.75">
      <c r="E424" s="54"/>
    </row>
    <row r="425" ht="12.75">
      <c r="E425" s="54"/>
    </row>
    <row r="426" ht="12.75">
      <c r="E426" s="54"/>
    </row>
    <row r="427" ht="12.75">
      <c r="E427" s="54"/>
    </row>
    <row r="428" ht="12.75">
      <c r="E428" s="54"/>
    </row>
    <row r="429" ht="12.75">
      <c r="E429" s="54"/>
    </row>
    <row r="430" ht="12.75">
      <c r="E430" s="54"/>
    </row>
    <row r="431" ht="12.75">
      <c r="E431" s="54"/>
    </row>
    <row r="432" ht="12.75">
      <c r="E432" s="54"/>
    </row>
    <row r="433" ht="12.75">
      <c r="E433" s="54"/>
    </row>
    <row r="434" ht="12.75">
      <c r="E434" s="54"/>
    </row>
    <row r="435" ht="12.75">
      <c r="E435" s="54"/>
    </row>
    <row r="436" ht="12.75">
      <c r="E436" s="54"/>
    </row>
    <row r="437" ht="12.75">
      <c r="E437" s="54"/>
    </row>
    <row r="438" ht="12.75">
      <c r="E438" s="54"/>
    </row>
    <row r="439" ht="12.75">
      <c r="E439" s="54"/>
    </row>
    <row r="440" ht="12.75">
      <c r="E440" s="54"/>
    </row>
    <row r="441" ht="12.75">
      <c r="E441" s="54"/>
    </row>
    <row r="442" ht="12.75">
      <c r="E442" s="54"/>
    </row>
    <row r="443" ht="12.75">
      <c r="E443" s="54"/>
    </row>
    <row r="444" ht="12.75">
      <c r="E444" s="54"/>
    </row>
    <row r="445" ht="12.75">
      <c r="E445" s="54"/>
    </row>
    <row r="446" ht="12.75">
      <c r="E446" s="54"/>
    </row>
    <row r="447" ht="12.75">
      <c r="E447" s="54"/>
    </row>
    <row r="448" ht="12.75">
      <c r="E448" s="54"/>
    </row>
    <row r="449" ht="12.75">
      <c r="E449" s="54"/>
    </row>
    <row r="450" ht="12.75">
      <c r="E450" s="54"/>
    </row>
    <row r="451" ht="12.75">
      <c r="E451" s="54"/>
    </row>
    <row r="452" ht="12.75">
      <c r="E452" s="54"/>
    </row>
    <row r="453" ht="12.75">
      <c r="E453" s="54"/>
    </row>
    <row r="454" ht="12.75">
      <c r="E454" s="54"/>
    </row>
    <row r="455" ht="12.75">
      <c r="E455" s="54"/>
    </row>
    <row r="456" ht="12.75">
      <c r="E456" s="54"/>
    </row>
    <row r="457" ht="12.75">
      <c r="E457" s="54"/>
    </row>
    <row r="458" ht="12.75">
      <c r="E458" s="54"/>
    </row>
    <row r="459" ht="12.75">
      <c r="E459" s="54"/>
    </row>
    <row r="460" ht="12.75">
      <c r="E460" s="54"/>
    </row>
    <row r="461" ht="12.75">
      <c r="E461" s="54"/>
    </row>
    <row r="462" ht="12.75">
      <c r="E462" s="54"/>
    </row>
    <row r="463" ht="12.75">
      <c r="E463" s="54"/>
    </row>
    <row r="464" ht="12.75">
      <c r="E464" s="54"/>
    </row>
    <row r="465" ht="12.75">
      <c r="E465" s="54"/>
    </row>
    <row r="466" ht="12.75">
      <c r="E466" s="54"/>
    </row>
    <row r="467" ht="12.75">
      <c r="E467" s="54"/>
    </row>
    <row r="468" ht="12.75">
      <c r="E468" s="54"/>
    </row>
    <row r="469" ht="12.75">
      <c r="E469" s="54"/>
    </row>
    <row r="470" ht="12.75">
      <c r="E470" s="54"/>
    </row>
    <row r="471" ht="12.75">
      <c r="E471" s="54"/>
    </row>
    <row r="472" ht="12.75">
      <c r="E472" s="54"/>
    </row>
    <row r="473" ht="12.75">
      <c r="E473" s="54"/>
    </row>
    <row r="474" ht="12.75">
      <c r="E474" s="54"/>
    </row>
    <row r="475" ht="12.75">
      <c r="E475" s="54"/>
    </row>
    <row r="476" ht="12.75">
      <c r="E476" s="54"/>
    </row>
    <row r="477" ht="12.75">
      <c r="E477" s="54"/>
    </row>
    <row r="478" ht="12.75">
      <c r="E478" s="54"/>
    </row>
    <row r="479" ht="12.75">
      <c r="E479" s="54"/>
    </row>
    <row r="480" ht="12.75">
      <c r="E480" s="54"/>
    </row>
    <row r="481" ht="12.75">
      <c r="E481" s="54"/>
    </row>
    <row r="482" ht="12.75">
      <c r="E482" s="54"/>
    </row>
    <row r="483" ht="12.75">
      <c r="E483" s="54"/>
    </row>
    <row r="484" ht="12.75">
      <c r="E484" s="54"/>
    </row>
    <row r="485" ht="12.75">
      <c r="E485" s="54"/>
    </row>
    <row r="486" ht="12.75">
      <c r="E486" s="54"/>
    </row>
    <row r="487" ht="12.75">
      <c r="E487" s="54"/>
    </row>
    <row r="488" ht="12.75">
      <c r="E488" s="54"/>
    </row>
    <row r="489" ht="12.75">
      <c r="E489" s="54"/>
    </row>
    <row r="490" ht="12.75">
      <c r="E490" s="54"/>
    </row>
    <row r="491" ht="12.75">
      <c r="E491" s="54"/>
    </row>
    <row r="492" ht="12.75">
      <c r="E492" s="54"/>
    </row>
    <row r="493" ht="12.75">
      <c r="E493" s="54"/>
    </row>
    <row r="494" ht="12.75">
      <c r="E494" s="54"/>
    </row>
    <row r="495" ht="12.75">
      <c r="E495" s="54"/>
    </row>
    <row r="496" ht="12.75">
      <c r="E496" s="54"/>
    </row>
    <row r="497" ht="12.75">
      <c r="E497" s="54"/>
    </row>
    <row r="498" ht="12.75">
      <c r="E498" s="54"/>
    </row>
    <row r="499" ht="12.75">
      <c r="E499" s="54"/>
    </row>
    <row r="500" ht="12.75">
      <c r="E500" s="54"/>
    </row>
    <row r="501" ht="12.75">
      <c r="E501" s="54"/>
    </row>
    <row r="502" ht="12.75">
      <c r="E502" s="54"/>
    </row>
    <row r="503" ht="12.75">
      <c r="E503" s="54"/>
    </row>
    <row r="504" ht="12.75">
      <c r="E504" s="54"/>
    </row>
    <row r="505" ht="12.75">
      <c r="E505" s="54"/>
    </row>
    <row r="506" ht="12.75">
      <c r="E506" s="54"/>
    </row>
    <row r="507" ht="12.75">
      <c r="E507" s="54"/>
    </row>
    <row r="508" ht="12.75">
      <c r="E508" s="54"/>
    </row>
    <row r="509" ht="12.75">
      <c r="E509" s="54"/>
    </row>
    <row r="510" ht="12.75">
      <c r="E510" s="54"/>
    </row>
    <row r="511" ht="12.75">
      <c r="E511" s="54"/>
    </row>
    <row r="512" ht="12.75">
      <c r="E512" s="54"/>
    </row>
    <row r="513" ht="12.75">
      <c r="E513" s="54"/>
    </row>
    <row r="514" ht="12.75">
      <c r="E514" s="54"/>
    </row>
    <row r="515" ht="12.75">
      <c r="E515" s="54"/>
    </row>
    <row r="516" ht="12.75">
      <c r="E516" s="54"/>
    </row>
    <row r="517" ht="12.75">
      <c r="E517" s="54"/>
    </row>
    <row r="518" ht="12.75">
      <c r="E518" s="54"/>
    </row>
    <row r="519" ht="12.75">
      <c r="E519" s="54"/>
    </row>
    <row r="520" ht="12.75">
      <c r="E520" s="54"/>
    </row>
    <row r="521" ht="12.75">
      <c r="E521" s="54"/>
    </row>
    <row r="522" ht="12.75">
      <c r="E522" s="54"/>
    </row>
    <row r="523" ht="12.75">
      <c r="E523" s="54"/>
    </row>
    <row r="524" ht="12.75">
      <c r="E524" s="54"/>
    </row>
    <row r="525" ht="12.75">
      <c r="E525" s="54"/>
    </row>
    <row r="526" ht="12.75">
      <c r="E526" s="54"/>
    </row>
    <row r="527" ht="12.75">
      <c r="E527" s="54"/>
    </row>
    <row r="528" ht="12.75">
      <c r="E528" s="54"/>
    </row>
    <row r="529" ht="12.75">
      <c r="E529" s="54"/>
    </row>
    <row r="530" ht="12.75">
      <c r="E530" s="54"/>
    </row>
    <row r="531" ht="12.75">
      <c r="E531" s="54"/>
    </row>
    <row r="532" ht="12.75">
      <c r="E532" s="54"/>
    </row>
    <row r="533" ht="12.75">
      <c r="E533" s="54"/>
    </row>
    <row r="534" ht="12.75">
      <c r="E534" s="54"/>
    </row>
    <row r="535" ht="12.75">
      <c r="E535" s="54"/>
    </row>
    <row r="536" ht="12.75">
      <c r="E536" s="54"/>
    </row>
    <row r="537" ht="12.75">
      <c r="E537" s="54"/>
    </row>
    <row r="538" ht="12.75">
      <c r="E538" s="54"/>
    </row>
    <row r="539" ht="12.75">
      <c r="E539" s="54"/>
    </row>
    <row r="540" ht="12.75">
      <c r="E540" s="54"/>
    </row>
    <row r="541" ht="12.75">
      <c r="E541" s="54"/>
    </row>
    <row r="542" ht="12.75">
      <c r="E542" s="54"/>
    </row>
    <row r="543" ht="12.75">
      <c r="E543" s="54"/>
    </row>
    <row r="544" ht="12.75">
      <c r="E544" s="54"/>
    </row>
    <row r="545" ht="12.75">
      <c r="E545" s="54"/>
    </row>
    <row r="546" ht="12.75">
      <c r="E546" s="54"/>
    </row>
    <row r="547" ht="12.75">
      <c r="E547" s="54"/>
    </row>
    <row r="548" ht="12.75">
      <c r="E548" s="54"/>
    </row>
    <row r="549" ht="12.75">
      <c r="E549" s="54"/>
    </row>
    <row r="550" ht="12.75">
      <c r="E550" s="54"/>
    </row>
    <row r="551" ht="12.75">
      <c r="E551" s="54"/>
    </row>
    <row r="552" ht="12.75">
      <c r="E552" s="54"/>
    </row>
    <row r="553" ht="12.75">
      <c r="E553" s="54"/>
    </row>
    <row r="554" ht="12.75">
      <c r="E554" s="54"/>
    </row>
    <row r="555" ht="12.75">
      <c r="E555" s="54"/>
    </row>
    <row r="556" ht="12.75">
      <c r="E556" s="54"/>
    </row>
    <row r="557" ht="12.75">
      <c r="E557" s="54"/>
    </row>
    <row r="558" ht="12.75">
      <c r="E558" s="54"/>
    </row>
    <row r="559" ht="12.75">
      <c r="E559" s="54"/>
    </row>
    <row r="560" ht="12.75">
      <c r="E560" s="54"/>
    </row>
    <row r="561" ht="12.75">
      <c r="E561" s="54"/>
    </row>
    <row r="562" ht="12.75">
      <c r="E562" s="54"/>
    </row>
    <row r="563" ht="12.75">
      <c r="E563" s="54"/>
    </row>
    <row r="564" ht="12.75">
      <c r="E564" s="54"/>
    </row>
    <row r="565" ht="12.75">
      <c r="E565" s="54"/>
    </row>
    <row r="566" ht="12.75">
      <c r="E566" s="54"/>
    </row>
    <row r="567" ht="12.75">
      <c r="E567" s="54"/>
    </row>
    <row r="568" ht="12.75">
      <c r="E568" s="54"/>
    </row>
    <row r="569" ht="12.75">
      <c r="E569" s="54"/>
    </row>
    <row r="570" ht="12.75">
      <c r="E570" s="54"/>
    </row>
    <row r="571" ht="12.75">
      <c r="E571" s="54"/>
    </row>
    <row r="572" ht="12.75">
      <c r="E572" s="54"/>
    </row>
    <row r="573" ht="12.75">
      <c r="E573" s="54"/>
    </row>
    <row r="574" ht="12.75">
      <c r="E574" s="54"/>
    </row>
    <row r="575" ht="12.75">
      <c r="E575" s="54"/>
    </row>
    <row r="576" ht="12.75">
      <c r="E576" s="54"/>
    </row>
    <row r="577" ht="12.75">
      <c r="E577" s="54"/>
    </row>
    <row r="578" ht="12.75">
      <c r="E578" s="54"/>
    </row>
    <row r="579" ht="12.75">
      <c r="E579" s="54"/>
    </row>
    <row r="580" ht="12.75">
      <c r="E580" s="54"/>
    </row>
    <row r="581" ht="12.75">
      <c r="E581" s="54"/>
    </row>
    <row r="582" ht="12.75">
      <c r="E582" s="54"/>
    </row>
    <row r="583" ht="12.75">
      <c r="E583" s="54"/>
    </row>
    <row r="584" ht="12.75">
      <c r="E584" s="54"/>
    </row>
    <row r="585" ht="12.75">
      <c r="E585" s="54"/>
    </row>
  </sheetData>
  <sheetProtection sheet="1" objects="1" scenarios="1"/>
  <mergeCells count="2">
    <mergeCell ref="E1:K1"/>
    <mergeCell ref="K2:M3"/>
  </mergeCells>
  <conditionalFormatting sqref="E5:E256">
    <cfRule type="cellIs" priority="1" dxfId="0" operator="notEqual" stopIfTrue="1">
      <formula>""</formula>
    </cfRule>
  </conditionalFormatting>
  <printOptions/>
  <pageMargins left="0.5513888888888889" right="0.5513888888888889" top="0.43333333333333335" bottom="0.5118055555555556" header="0" footer="0"/>
  <pageSetup fitToHeight="0"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GUYON Michel</dc:creator>
  <cp:keywords/>
  <dc:description/>
  <cp:lastModifiedBy>Jean-Philippe </cp:lastModifiedBy>
  <cp:lastPrinted>2008-12-10T16:13:11Z</cp:lastPrinted>
  <dcterms:created xsi:type="dcterms:W3CDTF">2007-12-18T08:42:27Z</dcterms:created>
  <dcterms:modified xsi:type="dcterms:W3CDTF">2008-12-11T21:28:58Z</dcterms:modified>
  <cp:category/>
  <cp:version/>
  <cp:contentType/>
  <cp:contentStatus/>
  <cp:revision>62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